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040" yWindow="2415" windowWidth="10200" windowHeight="4095" activeTab="2"/>
  </bookViews>
  <sheets>
    <sheet name="Додаток 1 (тепло)" sheetId="5" r:id="rId1"/>
    <sheet name="Додаток 2 (вода)" sheetId="6" r:id="rId2"/>
    <sheet name="Додаток 3 (стоки)" sheetId="10" r:id="rId3"/>
    <sheet name="Додаток 4(утримання)" sheetId="4" r:id="rId4"/>
    <sheet name="Лист1" sheetId="9" r:id="rId5"/>
  </sheets>
  <definedNames>
    <definedName name="_xlnm.Print_Titles" localSheetId="0">'Додаток 1 (тепло)'!$7:$21</definedName>
    <definedName name="_xlnm.Print_Area" localSheetId="0">'Додаток 1 (тепло)'!$A$1:$T$60</definedName>
    <definedName name="_xlnm.Print_Area" localSheetId="1">'Додаток 2 (вода)'!$A$1:$M$43</definedName>
    <definedName name="_xlnm.Print_Area" localSheetId="2">'Додаток 3 (стоки)'!$A$1:$M$43</definedName>
    <definedName name="_xlnm.Print_Area" localSheetId="3">'Додаток 4(утримання)'!$A$1:$R$41</definedName>
  </definedNames>
  <calcPr calcId="152511"/>
</workbook>
</file>

<file path=xl/calcChain.xml><?xml version="1.0" encoding="utf-8"?>
<calcChain xmlns="http://schemas.openxmlformats.org/spreadsheetml/2006/main">
  <c r="B39" i="10" l="1"/>
  <c r="B39" i="6"/>
  <c r="B31" i="6"/>
  <c r="B31" i="10"/>
  <c r="B32" i="10" l="1"/>
  <c r="B32" i="6"/>
  <c r="B21" i="6"/>
  <c r="B21" i="10"/>
  <c r="B20" i="10"/>
  <c r="B20" i="6"/>
  <c r="B40" i="10" l="1"/>
  <c r="B40" i="6"/>
  <c r="B42" i="10"/>
  <c r="B42" i="6"/>
  <c r="B43" i="5"/>
</calcChain>
</file>

<file path=xl/sharedStrings.xml><?xml version="1.0" encoding="utf-8"?>
<sst xmlns="http://schemas.openxmlformats.org/spreadsheetml/2006/main" count="289" uniqueCount="155">
  <si>
    <t>% зростання тарифів</t>
  </si>
  <si>
    <t>Рішення уповноваженого органу (дата, № та назва)</t>
  </si>
  <si>
    <t>Тариф на опалення</t>
  </si>
  <si>
    <t>Тариф на теплову енергію, грн./Гкал</t>
  </si>
  <si>
    <t>Види тарифу</t>
  </si>
  <si>
    <t>На одну особу в місяць</t>
  </si>
  <si>
    <t>Тариф на гаряче водопостачання</t>
  </si>
  <si>
    <t>Дата введеня тарифу</t>
  </si>
  <si>
    <t>тарифів на теплову енергію</t>
  </si>
  <si>
    <t>тарифів на послуги ЦО</t>
  </si>
  <si>
    <t>тарифів на ГВП</t>
  </si>
  <si>
    <t>Населення</t>
  </si>
  <si>
    <t>Інші</t>
  </si>
  <si>
    <t>7-9-ти поверхові будинки з ліфтом</t>
  </si>
  <si>
    <t>5-ти поверхові будинки благоустроєні без ліфта</t>
  </si>
  <si>
    <t>Частково благоустроєні будинки</t>
  </si>
  <si>
    <t>Неблагоустроєні будинки</t>
  </si>
  <si>
    <t>дата введення тарифів</t>
  </si>
  <si>
    <t>% зростання середньозважених тарифів</t>
  </si>
  <si>
    <t>Населений пункт                           Назва підприємства</t>
  </si>
  <si>
    <t>Розмір тарифу                       (з ПДВ), грн./м3</t>
  </si>
  <si>
    <t>Середньозважений затверджений тариф без ПДВ, грн./ м кв.</t>
  </si>
  <si>
    <t>Тариф (з ПДВ), грн</t>
  </si>
  <si>
    <t xml:space="preserve"> за 1 м3 води</t>
  </si>
  <si>
    <t>на 1 особу в місяць</t>
  </si>
  <si>
    <t>Рівень відшкодування затвердженими тарифами фактичної собівартості (%)</t>
  </si>
  <si>
    <t>Дата введеня тарифу ***</t>
  </si>
  <si>
    <t>Рівень відшкодування затвердженими тарифом на                                                        теплову енергію фактичної собівартості (% ) ***</t>
  </si>
  <si>
    <t>Рішення уповноваженого                                                              органу (дата, № та назва)***</t>
  </si>
  <si>
    <t>бюджет</t>
  </si>
  <si>
    <t>Постанова НКРЕКП №1257 від 16.04.2015</t>
  </si>
  <si>
    <t>м. РУБІЖНЕ КП "РУБІЖАНСЬКЕ ВУВКГ"</t>
  </si>
  <si>
    <t>м. ЩАСТЯ КП "ЖИЛБУДСЕРВІС"</t>
  </si>
  <si>
    <t>м. Лисичанськ КП «Лисичанськтепломережа»</t>
  </si>
  <si>
    <t>8,37/ 1,33</t>
  </si>
  <si>
    <t>двохставк</t>
  </si>
  <si>
    <t>м. Первомайськ КП "Первомайськтеплокомуненерго"</t>
  </si>
  <si>
    <t>смт. Станично-Луганське КП "Теплосервіс Станично-Луганського района"</t>
  </si>
  <si>
    <t>сезонний</t>
  </si>
  <si>
    <t>м. СЄВЄРОДОНЕЦЬК   КП "Сєвєродонецьктеплокомуненерго"</t>
  </si>
  <si>
    <t>м .Сватове  КП "Сватове-тепло"</t>
  </si>
  <si>
    <t>м. КРЕМІННЕ КП "КРЕМІННАТЕПЛОКОМУНЕНЕРГО"</t>
  </si>
  <si>
    <t>м. ЛИСИЧАНСЬК ЛКСП "Лисичанськводоканал"</t>
  </si>
  <si>
    <t>м. СЄВЄРОДОНЕЦЬК  ТОВ "ТАУН-СЕРВІС"</t>
  </si>
  <si>
    <t>Розмір тарифу   (з ПДВ), грн./м2</t>
  </si>
  <si>
    <t>Розмір тарифу     (з ПДВ), грн./м2</t>
  </si>
  <si>
    <t>КП ЛЖЕК №1</t>
  </si>
  <si>
    <t>КП ЛЖЕК №3</t>
  </si>
  <si>
    <t>КП ЛЖЕК №5</t>
  </si>
  <si>
    <t>КП ЛЖЕК №6</t>
  </si>
  <si>
    <t>КП ЛЖЕК №8</t>
  </si>
  <si>
    <t>м. ЛИСИЧАНСЬК</t>
  </si>
  <si>
    <t>м. СЄВЄРОДОНЕЦЬК   ДП "Сєвєродонецька ТЕЦ"</t>
  </si>
  <si>
    <t xml:space="preserve">м.СЄВЄРОДОНЕЦЬК  </t>
  </si>
  <si>
    <t>м. ЩАСТЯ</t>
  </si>
  <si>
    <t>м. КРЕМІННА</t>
  </si>
  <si>
    <t xml:space="preserve">м. РУБІЖНЕ       </t>
  </si>
  <si>
    <t>КП "БТІ"</t>
  </si>
  <si>
    <t xml:space="preserve"> КП "КРЕМІННА-КОМУНСЕРВІС"</t>
  </si>
  <si>
    <t xml:space="preserve"> КП «Жилбудсервіс»</t>
  </si>
  <si>
    <t>Розмір тарифу    (з ПДВ), грн./м3</t>
  </si>
  <si>
    <t>Група споживачів</t>
  </si>
  <si>
    <t>Нововведений тариф</t>
  </si>
  <si>
    <t>м. Рубіжне  КСТП "Рубіжнетеплокомуненерго"</t>
  </si>
  <si>
    <t xml:space="preserve">м. ЩАСТЯ КП  "ЩАСТИНСЬКА ТЕПЛОВА ЕНЕРГЕТИЧНА КОМПАНІЯ"  </t>
  </si>
  <si>
    <t>м. КРЕМІННА, КП " Кремінське ВУВКГ"</t>
  </si>
  <si>
    <t>Нововведені  тарифи з  ПДВ, грн./м кв.</t>
  </si>
  <si>
    <t>1,43-2,5</t>
  </si>
  <si>
    <t>0,85-1,63</t>
  </si>
  <si>
    <t>1,44-2,45</t>
  </si>
  <si>
    <t>0,56-1,66</t>
  </si>
  <si>
    <t>1,0-1,60</t>
  </si>
  <si>
    <t>1,16-1,28</t>
  </si>
  <si>
    <t>0,9-1,44</t>
  </si>
  <si>
    <t>1,34-2,35</t>
  </si>
  <si>
    <t>1,08-1,41</t>
  </si>
  <si>
    <t>1,86-2,30</t>
  </si>
  <si>
    <t>0,74 -0,79</t>
  </si>
  <si>
    <t>смт НОВОПСКОВ</t>
  </si>
  <si>
    <t>КП "Новопсковжитло</t>
  </si>
  <si>
    <t xml:space="preserve">М. СТАРОБІЛЬСЬК </t>
  </si>
  <si>
    <t>КП "Благоустрій"</t>
  </si>
  <si>
    <t>0,165-0,26</t>
  </si>
  <si>
    <t>смт Біловодськ КП "Біловодське РЕП"</t>
  </si>
  <si>
    <t>м. СВАТОВО   МКП  "Сватівський  водоканал"</t>
  </si>
  <si>
    <t>м. СТАРОБІЛЬСЬК КП "Старобільськвода"</t>
  </si>
  <si>
    <t>м. ПОПАСНА  КП "Попаснянський райводоканал"</t>
  </si>
  <si>
    <t>100</t>
  </si>
  <si>
    <t>0,74- 0,91</t>
  </si>
  <si>
    <t>1,20 -1,33</t>
  </si>
  <si>
    <t>0,44 -0,84</t>
  </si>
  <si>
    <t xml:space="preserve">КП Житлосервіс «Світанок» </t>
  </si>
  <si>
    <t>смт БІЛОВОДСЬК  КП "Біловодськтепло"</t>
  </si>
  <si>
    <t>смт БІЛОКУРАКИНЕ  КП "Теплокомунзабезпечення"</t>
  </si>
  <si>
    <t>1,87-2,43</t>
  </si>
  <si>
    <t>Рішення уповноваженого                                                              органу (дата, № та назва)</t>
  </si>
  <si>
    <t>КП "Послуга"</t>
  </si>
  <si>
    <t>Тариф</t>
  </si>
  <si>
    <t>Тарифи з ПДВ, грн./м кв.</t>
  </si>
  <si>
    <t>М.  ЗОЛОТЕ</t>
  </si>
  <si>
    <t>Рішення уповноваженого органу (дата, №)</t>
  </si>
  <si>
    <t>Рішення уповноваженого                                             органу (дата, №)</t>
  </si>
  <si>
    <t>Середньозважений затверджений                                    тариф, грн./ м кв.</t>
  </si>
  <si>
    <t>Постанова НКРЕКП від 09.06.2016  № 1036</t>
  </si>
  <si>
    <t>бюджет, інші</t>
  </si>
  <si>
    <t>32,98</t>
  </si>
  <si>
    <t>Постанова НКРЕКП від 09.06.2016 № 1101</t>
  </si>
  <si>
    <t>НКРЕКП № 1238 від 07.07.2016</t>
  </si>
  <si>
    <t>Населення, бюджет, інші</t>
  </si>
  <si>
    <t>НКРЕКП № 1239 від 07.07.2016</t>
  </si>
  <si>
    <t>Бюджет, інші</t>
  </si>
  <si>
    <t xml:space="preserve">Населення, бюдже, інші </t>
  </si>
  <si>
    <t>Постанова НКРЕКП № 1270 від 14.07.16</t>
  </si>
  <si>
    <t>Населення з урахуванням ВБС</t>
  </si>
  <si>
    <t>Постанова НКРЕКП від 19.08.2016 № 1449</t>
  </si>
  <si>
    <t xml:space="preserve">Постанова НКРЕКП від 23.09.2016   № 1574 </t>
  </si>
  <si>
    <t>Рішення виконкому Сватвської міськради № 95 від 17.10.2016</t>
  </si>
  <si>
    <t xml:space="preserve">Рішення Кремінської міськради  № 252  від 29.11.2016 </t>
  </si>
  <si>
    <t>інші</t>
  </si>
  <si>
    <t>Постанова НКРЕКП від 29.12.2016 № 2439</t>
  </si>
  <si>
    <t xml:space="preserve">  Постанова НКРЕКП  від  01.02.2017 № 151</t>
  </si>
  <si>
    <t>Постанова НКРЕКП від 01.02.2017 № 151</t>
  </si>
  <si>
    <t xml:space="preserve"> інші</t>
  </si>
  <si>
    <t>Станично-Луганська с/рада  № 48/5 від 16.02.2017, Чугинська с/рада №9/4 від 16.02.2017, Розквітненська с/рада № 7/3 від 17.02.2017,  Великочернігівська с/рада № 10/11  від 02.02.2017</t>
  </si>
  <si>
    <t xml:space="preserve">Рішення  виконкому Біловодської селищної ради № 60 від 28.03.2017 </t>
  </si>
  <si>
    <t>Інформація щодо діючих  тарифів на послуги з утримання будинків і споруд та прибудинкових територій для населення на  01.05.2017  у Луганській області</t>
  </si>
  <si>
    <t>Рішення виконавчого комітету Сєвєродонецької міської ради                                    від 23.09.2008 р. № 1831</t>
  </si>
  <si>
    <t>Рішення Новопсковської селищної ради                                   від 09.09.2011 № 10/207</t>
  </si>
  <si>
    <t>Рішення Лисичанського виконкому                                           від 07.07.2015 № 214</t>
  </si>
  <si>
    <t xml:space="preserve"> Рішення Золотівської  міської ради № 2                              від 04.01.2016 </t>
  </si>
  <si>
    <t xml:space="preserve"> Рішення Старобільської міської ради № 22/1                              від 31.03.2015 </t>
  </si>
  <si>
    <t>Рішення Рубіжанської міської ради № 74/4                                  від 25.08.2010                          (додано ВБО)</t>
  </si>
  <si>
    <t>Ріщення виконавчого комітету Щастинської міської ради № 23                              від 26.05.2015.</t>
  </si>
  <si>
    <t>Рішення Кремінської міськради № 36                         від 03.02.2012</t>
  </si>
  <si>
    <t xml:space="preserve"> Інформація щодо  діючих тарифів на централізоване водовідведення  на  01.05.2017  у Луганській  області
    </t>
  </si>
  <si>
    <t>Рішення виконавчого комітету Щастинської міської ради № 80                            від 29.07.2016</t>
  </si>
  <si>
    <t>Постанова НКРЕКП № 1501                                від 01.09.2016</t>
  </si>
  <si>
    <t>Постанова НКРЕКП № 1502                                      від 01.09.2016</t>
  </si>
  <si>
    <t>Постанова НКРЕКП № 1238                                   від 07.07.2015</t>
  </si>
  <si>
    <t>Постанова НКРЕКП № 1502                                 від 01.09.2016</t>
  </si>
  <si>
    <t>Постанова НКРЕКП № 1587                                         від 23.09.2016</t>
  </si>
  <si>
    <t>Тариф                              (з ПДВ), грн</t>
  </si>
  <si>
    <t>Рішення виконавчого комітету Щастинської міської ради № 80                              від 29.07.2016</t>
  </si>
  <si>
    <t xml:space="preserve"> Інформація щодо  діючих тарифів на централізоване водопостачання  на  01.05.2017                                               у Луганській  області
    </t>
  </si>
  <si>
    <t>Постанова НКРЕКП № 1501                                     від 01.09.2016</t>
  </si>
  <si>
    <t>Постанова НКРЕКП № 1587                                    від 23.09.2016</t>
  </si>
  <si>
    <t>Постанова НКРЕКП № 1238                                  від 07.07.2015</t>
  </si>
  <si>
    <t>Постанова НКРЕКП № 1502                                   від 01.09.2016</t>
  </si>
  <si>
    <t xml:space="preserve">Рішення виконкому Сватівської міської ради                            від 26.01.2017 № 2 </t>
  </si>
  <si>
    <t>Постанова НКРЕКП від 09.06.2016 № 950 (затверджено Гкал)                                                                                                                                            Рішення  Лисичанської міськрад  №  07, 11.01.11   до постанови  НКРЕ  № 1792 від 14.12.10 (1 кв метр)</t>
  </si>
  <si>
    <t xml:space="preserve"> Рішення  сесії  Кремінської районної ради                                                       від  09.02.2017    №  16/3</t>
  </si>
  <si>
    <t>Рішення сесії Кремінської районної ради                                        від 16.03.2017   № 17/54</t>
  </si>
  <si>
    <t>Рішення Біловодської селищної ради                                            від 25.02.2016 № 24</t>
  </si>
  <si>
    <t>Рішення Білокуракинської селищної ради                                              від 23.01.2017 № 2</t>
  </si>
  <si>
    <t xml:space="preserve"> Інформація щодо  діючих тарифів на теплову енергію, послуги з централізованого опалення та постачання гарячої води                                                                                                 на 01.05.2017 року    у Луганській області                                                                                            
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</si>
</sst>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0_ ;\-#,##0.00\ 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/>
    <xf numFmtId="0" fontId="4" fillId="0" borderId="0" xfId="0" applyFont="1" applyFill="1"/>
    <xf numFmtId="0" fontId="5" fillId="0" borderId="12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top" wrapText="1"/>
    </xf>
    <xf numFmtId="0" fontId="4" fillId="0" borderId="1" xfId="0" applyFont="1" applyFill="1" applyBorder="1"/>
    <xf numFmtId="0" fontId="3" fillId="0" borderId="2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 vertical="center" textRotation="90" wrapText="1"/>
    </xf>
    <xf numFmtId="0" fontId="3" fillId="0" borderId="25" xfId="0" applyFont="1" applyFill="1" applyBorder="1" applyAlignment="1">
      <alignment horizontal="center" vertical="center" textRotation="90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textRotation="90" wrapText="1"/>
    </xf>
    <xf numFmtId="0" fontId="5" fillId="0" borderId="25" xfId="0" applyFont="1" applyFill="1" applyBorder="1" applyAlignment="1">
      <alignment horizontal="left" textRotation="90" wrapText="1"/>
    </xf>
    <xf numFmtId="0" fontId="5" fillId="0" borderId="25" xfId="0" applyFont="1" applyFill="1" applyBorder="1" applyAlignment="1">
      <alignment horizontal="center" textRotation="90" wrapText="1"/>
    </xf>
    <xf numFmtId="0" fontId="4" fillId="0" borderId="25" xfId="0" applyFont="1" applyFill="1" applyBorder="1"/>
    <xf numFmtId="0" fontId="4" fillId="0" borderId="25" xfId="0" applyFont="1" applyFill="1" applyBorder="1" applyAlignment="1"/>
    <xf numFmtId="0" fontId="4" fillId="0" borderId="25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14" fontId="4" fillId="0" borderId="25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4" fontId="5" fillId="0" borderId="25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1" fontId="5" fillId="0" borderId="25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textRotation="90" wrapText="1"/>
    </xf>
    <xf numFmtId="0" fontId="5" fillId="0" borderId="25" xfId="0" applyFont="1" applyBorder="1" applyAlignment="1">
      <alignment horizontal="center" vertical="center" textRotation="90" wrapText="1"/>
    </xf>
    <xf numFmtId="1" fontId="5" fillId="0" borderId="26" xfId="0" applyNumberFormat="1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1" fontId="5" fillId="0" borderId="25" xfId="0" applyNumberFormat="1" applyFont="1" applyFill="1" applyBorder="1" applyAlignment="1">
      <alignment horizontal="center" vertical="center" wrapText="1"/>
    </xf>
    <xf numFmtId="1" fontId="8" fillId="0" borderId="26" xfId="0" applyNumberFormat="1" applyFont="1" applyBorder="1" applyAlignment="1">
      <alignment horizontal="center" vertical="center" wrapText="1"/>
    </xf>
    <xf numFmtId="1" fontId="5" fillId="0" borderId="2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2" fontId="5" fillId="0" borderId="25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left"/>
    </xf>
    <xf numFmtId="0" fontId="4" fillId="0" borderId="3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/>
    <xf numFmtId="164" fontId="4" fillId="0" borderId="26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5" fillId="0" borderId="25" xfId="0" applyNumberFormat="1" applyFont="1" applyFill="1" applyBorder="1" applyAlignment="1" applyProtection="1">
      <alignment horizontal="center" vertical="top" wrapText="1"/>
    </xf>
    <xf numFmtId="0" fontId="4" fillId="0" borderId="25" xfId="0" applyFont="1" applyBorder="1"/>
    <xf numFmtId="0" fontId="4" fillId="0" borderId="30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7" xfId="0" applyFont="1" applyFill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1" fontId="4" fillId="0" borderId="28" xfId="0" applyNumberFormat="1" applyFont="1" applyBorder="1" applyAlignment="1">
      <alignment horizontal="center" vertical="center"/>
    </xf>
    <xf numFmtId="0" fontId="4" fillId="2" borderId="0" xfId="0" applyFont="1" applyFill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/>
    </xf>
    <xf numFmtId="0" fontId="5" fillId="0" borderId="8" xfId="0" applyFont="1" applyBorder="1" applyAlignment="1"/>
    <xf numFmtId="0" fontId="3" fillId="0" borderId="8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5" fillId="0" borderId="1" xfId="0" applyFont="1" applyBorder="1" applyAlignment="1"/>
    <xf numFmtId="0" fontId="5" fillId="0" borderId="25" xfId="0" applyFont="1" applyBorder="1" applyAlignment="1"/>
    <xf numFmtId="0" fontId="3" fillId="0" borderId="25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5" xfId="0" applyFont="1" applyFill="1" applyBorder="1" applyAlignment="1">
      <alignment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textRotation="90" wrapText="1"/>
    </xf>
    <xf numFmtId="0" fontId="3" fillId="0" borderId="25" xfId="0" applyFont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top" wrapText="1"/>
    </xf>
    <xf numFmtId="0" fontId="9" fillId="2" borderId="25" xfId="0" applyFont="1" applyFill="1" applyBorder="1" applyAlignment="1">
      <alignment horizontal="center" vertical="top" wrapText="1"/>
    </xf>
    <xf numFmtId="0" fontId="9" fillId="2" borderId="2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/>
    <xf numFmtId="2" fontId="4" fillId="0" borderId="25" xfId="0" applyNumberFormat="1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 vertical="center"/>
    </xf>
    <xf numFmtId="14" fontId="4" fillId="0" borderId="25" xfId="0" applyNumberFormat="1" applyFont="1" applyFill="1" applyBorder="1" applyAlignment="1">
      <alignment horizontal="center" vertical="center"/>
    </xf>
    <xf numFmtId="14" fontId="10" fillId="0" borderId="25" xfId="0" applyNumberFormat="1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 vertical="center"/>
    </xf>
    <xf numFmtId="1" fontId="4" fillId="0" borderId="2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/>
    <xf numFmtId="0" fontId="5" fillId="0" borderId="25" xfId="0" applyFont="1" applyFill="1" applyBorder="1" applyAlignment="1">
      <alignment vertical="top" wrapText="1"/>
    </xf>
    <xf numFmtId="0" fontId="4" fillId="0" borderId="25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5" xfId="0" applyFont="1" applyFill="1" applyBorder="1"/>
    <xf numFmtId="0" fontId="4" fillId="0" borderId="25" xfId="0" applyFont="1" applyFill="1" applyBorder="1" applyAlignment="1"/>
    <xf numFmtId="0" fontId="4" fillId="0" borderId="25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top" wrapText="1"/>
    </xf>
    <xf numFmtId="0" fontId="9" fillId="0" borderId="26" xfId="0" applyFont="1" applyFill="1" applyBorder="1" applyAlignment="1">
      <alignment horizontal="center" vertical="top" wrapText="1"/>
    </xf>
    <xf numFmtId="14" fontId="4" fillId="0" borderId="25" xfId="0" applyNumberFormat="1" applyFont="1" applyFill="1" applyBorder="1"/>
    <xf numFmtId="1" fontId="4" fillId="0" borderId="25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/>
    </xf>
    <xf numFmtId="0" fontId="4" fillId="0" borderId="30" xfId="0" applyFont="1" applyFill="1" applyBorder="1" applyAlignment="1">
      <alignment wrapText="1"/>
    </xf>
    <xf numFmtId="2" fontId="4" fillId="0" borderId="27" xfId="0" applyNumberFormat="1" applyFont="1" applyFill="1" applyBorder="1" applyAlignment="1">
      <alignment horizontal="center"/>
    </xf>
    <xf numFmtId="1" fontId="4" fillId="0" borderId="27" xfId="0" applyNumberFormat="1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 vertical="center" wrapText="1"/>
    </xf>
    <xf numFmtId="0" fontId="4" fillId="0" borderId="31" xfId="0" applyFont="1" applyFill="1" applyBorder="1"/>
    <xf numFmtId="0" fontId="4" fillId="0" borderId="32" xfId="0" applyFont="1" applyFill="1" applyBorder="1"/>
    <xf numFmtId="0" fontId="5" fillId="0" borderId="5" xfId="0" applyFont="1" applyFill="1" applyBorder="1" applyAlignment="1">
      <alignment horizontal="center" vertical="center" wrapText="1"/>
    </xf>
    <xf numFmtId="14" fontId="4" fillId="0" borderId="25" xfId="0" applyNumberFormat="1" applyFont="1" applyFill="1" applyBorder="1" applyAlignment="1">
      <alignment horizontal="center"/>
    </xf>
    <xf numFmtId="14" fontId="4" fillId="0" borderId="27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Border="1" applyAlignment="1"/>
    <xf numFmtId="0" fontId="4" fillId="0" borderId="16" xfId="0" applyFont="1" applyBorder="1" applyAlignment="1"/>
    <xf numFmtId="0" fontId="4" fillId="0" borderId="25" xfId="0" applyFont="1" applyBorder="1" applyAlignment="1"/>
    <xf numFmtId="0" fontId="4" fillId="0" borderId="26" xfId="0" applyFont="1" applyBorder="1" applyAlignment="1"/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Fill="1" applyBorder="1" applyAlignment="1">
      <alignment textRotation="90" wrapText="1"/>
    </xf>
    <xf numFmtId="0" fontId="3" fillId="0" borderId="5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textRotation="90" wrapText="1"/>
    </xf>
    <xf numFmtId="0" fontId="5" fillId="0" borderId="5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6" xfId="0" applyFont="1" applyFill="1" applyBorder="1" applyAlignment="1">
      <alignment textRotation="90" wrapText="1"/>
    </xf>
    <xf numFmtId="0" fontId="3" fillId="0" borderId="6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textRotation="90" wrapText="1"/>
    </xf>
    <xf numFmtId="0" fontId="5" fillId="0" borderId="6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3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/>
    <xf numFmtId="0" fontId="5" fillId="0" borderId="4" xfId="0" applyFont="1" applyBorder="1" applyAlignment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7" xfId="0" applyFont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textRotation="90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textRotation="90" wrapText="1"/>
    </xf>
    <xf numFmtId="0" fontId="5" fillId="0" borderId="7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0" fontId="9" fillId="2" borderId="22" xfId="0" applyFont="1" applyFill="1" applyBorder="1" applyAlignment="1">
      <alignment horizontal="center" vertical="top" wrapText="1"/>
    </xf>
    <xf numFmtId="0" fontId="11" fillId="2" borderId="23" xfId="0" applyFont="1" applyFill="1" applyBorder="1" applyAlignment="1">
      <alignment horizontal="center" vertical="top" wrapText="1"/>
    </xf>
    <xf numFmtId="0" fontId="11" fillId="2" borderId="24" xfId="0" applyFont="1" applyFill="1" applyBorder="1" applyAlignment="1">
      <alignment horizontal="center" vertical="top" wrapText="1"/>
    </xf>
    <xf numFmtId="0" fontId="4" fillId="0" borderId="25" xfId="0" applyFont="1" applyFill="1" applyBorder="1" applyAlignment="1">
      <alignment horizontal="center" vertical="center" wrapText="1"/>
    </xf>
    <xf numFmtId="1" fontId="4" fillId="0" borderId="25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25" xfId="0" applyNumberFormat="1" applyFont="1" applyFill="1" applyBorder="1" applyAlignment="1">
      <alignment horizontal="center" vertical="center" wrapText="1"/>
    </xf>
    <xf numFmtId="14" fontId="4" fillId="0" borderId="2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1" fontId="4" fillId="0" borderId="25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top" wrapText="1"/>
    </xf>
    <xf numFmtId="0" fontId="9" fillId="2" borderId="2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21" xfId="0" applyFont="1" applyFill="1" applyBorder="1" applyAlignment="1"/>
    <xf numFmtId="0" fontId="4" fillId="0" borderId="2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9" fillId="2" borderId="18" xfId="0" applyFont="1" applyFill="1" applyBorder="1" applyAlignment="1">
      <alignment horizontal="center" vertical="top" wrapText="1"/>
    </xf>
    <xf numFmtId="0" fontId="9" fillId="2" borderId="19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0" fontId="9" fillId="2" borderId="20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14" fontId="4" fillId="0" borderId="27" xfId="0" applyNumberFormat="1" applyFont="1" applyFill="1" applyBorder="1" applyAlignment="1">
      <alignment horizontal="center" vertical="center" wrapText="1"/>
    </xf>
    <xf numFmtId="1" fontId="4" fillId="0" borderId="27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2" fontId="4" fillId="0" borderId="29" xfId="0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35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166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66" fontId="4" fillId="0" borderId="38" xfId="0" applyNumberFormat="1" applyFont="1" applyFill="1" applyBorder="1" applyAlignment="1">
      <alignment horizontal="center" vertical="center" wrapText="1"/>
    </xf>
    <xf numFmtId="166" fontId="4" fillId="0" borderId="25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2" fontId="4" fillId="0" borderId="38" xfId="0" applyNumberFormat="1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top" wrapText="1"/>
    </xf>
    <xf numFmtId="0" fontId="4" fillId="0" borderId="2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distributed" wrapText="1"/>
    </xf>
    <xf numFmtId="0" fontId="2" fillId="0" borderId="0" xfId="0" applyFont="1" applyAlignment="1">
      <alignment horizontal="center" vertical="distributed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view="pageBreakPreview" topLeftCell="A49" zoomScale="75" zoomScaleSheetLayoutView="75" workbookViewId="0">
      <selection activeCell="E57" sqref="E57"/>
    </sheetView>
  </sheetViews>
  <sheetFormatPr defaultRowHeight="15.75" x14ac:dyDescent="0.25"/>
  <cols>
    <col min="1" max="1" width="16.85546875" style="3" customWidth="1"/>
    <col min="2" max="2" width="13" style="3" customWidth="1"/>
    <col min="3" max="3" width="10.5703125" style="3" customWidth="1"/>
    <col min="4" max="4" width="11.28515625" style="3" customWidth="1"/>
    <col min="5" max="5" width="9.7109375" style="3" customWidth="1"/>
    <col min="6" max="6" width="10.7109375" style="3" customWidth="1"/>
    <col min="7" max="7" width="8" style="4" hidden="1" customWidth="1"/>
    <col min="8" max="8" width="22.5703125" style="3" customWidth="1"/>
    <col min="9" max="9" width="55.85546875" style="3" customWidth="1"/>
    <col min="10" max="10" width="9.28515625" style="3" hidden="1" customWidth="1"/>
    <col min="11" max="11" width="7.7109375" style="3" hidden="1" customWidth="1"/>
    <col min="12" max="12" width="5.5703125" style="3" hidden="1" customWidth="1"/>
    <col min="13" max="14" width="6.28515625" style="3" hidden="1" customWidth="1"/>
    <col min="15" max="15" width="11.42578125" style="3" hidden="1" customWidth="1"/>
    <col min="16" max="16" width="13.5703125" style="3" hidden="1" customWidth="1"/>
    <col min="17" max="17" width="32.7109375" style="3" hidden="1" customWidth="1"/>
    <col min="18" max="18" width="7" style="3" hidden="1" customWidth="1"/>
    <col min="19" max="19" width="5.7109375" style="3" hidden="1" customWidth="1"/>
    <col min="20" max="20" width="6.28515625" style="3" hidden="1" customWidth="1"/>
    <col min="21" max="16384" width="9.140625" style="3"/>
  </cols>
  <sheetData>
    <row r="1" spans="1:20" ht="21" customHeight="1" x14ac:dyDescent="0.25">
      <c r="A1" s="256" t="s">
        <v>154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7"/>
      <c r="Q1" s="257"/>
      <c r="R1" s="257"/>
      <c r="S1" s="257"/>
      <c r="T1" s="257"/>
    </row>
    <row r="2" spans="1:20" ht="23.25" customHeight="1" x14ac:dyDescent="0.25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7"/>
      <c r="Q2" s="257"/>
      <c r="R2" s="257"/>
      <c r="S2" s="257"/>
      <c r="T2" s="257"/>
    </row>
    <row r="3" spans="1:20" ht="2.25" customHeight="1" thickBot="1" x14ac:dyDescent="0.3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7"/>
      <c r="Q3" s="257"/>
      <c r="R3" s="257"/>
      <c r="S3" s="257"/>
      <c r="T3" s="257"/>
    </row>
    <row r="4" spans="1:20" ht="12" hidden="1" customHeight="1" x14ac:dyDescent="0.25">
      <c r="A4" s="256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7"/>
      <c r="Q4" s="257"/>
      <c r="R4" s="257"/>
      <c r="S4" s="257"/>
      <c r="T4" s="257"/>
    </row>
    <row r="5" spans="1:20" ht="2.25" hidden="1" customHeight="1" x14ac:dyDescent="0.25">
      <c r="A5" s="256"/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7"/>
      <c r="Q5" s="257"/>
      <c r="R5" s="257"/>
      <c r="S5" s="257"/>
      <c r="T5" s="257"/>
    </row>
    <row r="6" spans="1:20" ht="16.5" hidden="1" thickBot="1" x14ac:dyDescent="0.3"/>
    <row r="7" spans="1:20" x14ac:dyDescent="0.25">
      <c r="A7" s="91" t="s">
        <v>61</v>
      </c>
      <c r="B7" s="92" t="s">
        <v>97</v>
      </c>
      <c r="C7" s="93"/>
      <c r="D7" s="93"/>
      <c r="E7" s="93"/>
      <c r="F7" s="93"/>
      <c r="G7" s="93"/>
      <c r="H7" s="93"/>
      <c r="I7" s="93"/>
      <c r="J7" s="92" t="s">
        <v>62</v>
      </c>
      <c r="K7" s="93"/>
      <c r="L7" s="93"/>
      <c r="M7" s="93"/>
      <c r="N7" s="93"/>
      <c r="O7" s="93"/>
      <c r="P7" s="93"/>
      <c r="Q7" s="93"/>
      <c r="R7" s="94" t="s">
        <v>0</v>
      </c>
      <c r="S7" s="145"/>
      <c r="T7" s="146"/>
    </row>
    <row r="8" spans="1:20" ht="15" customHeight="1" x14ac:dyDescent="0.25">
      <c r="A8" s="96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147"/>
      <c r="S8" s="147"/>
      <c r="T8" s="148"/>
    </row>
    <row r="9" spans="1:20" ht="5.25" customHeight="1" x14ac:dyDescent="0.25">
      <c r="A9" s="96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147"/>
      <c r="S9" s="147"/>
      <c r="T9" s="148"/>
    </row>
    <row r="10" spans="1:20" ht="15" customHeight="1" x14ac:dyDescent="0.25">
      <c r="A10" s="96"/>
      <c r="B10" s="149" t="s">
        <v>3</v>
      </c>
      <c r="C10" s="150" t="s">
        <v>2</v>
      </c>
      <c r="D10" s="149"/>
      <c r="E10" s="150" t="s">
        <v>6</v>
      </c>
      <c r="F10" s="149"/>
      <c r="G10" s="151"/>
      <c r="H10" s="152" t="s">
        <v>7</v>
      </c>
      <c r="I10" s="153" t="s">
        <v>100</v>
      </c>
      <c r="J10" s="154" t="s">
        <v>3</v>
      </c>
      <c r="K10" s="150" t="s">
        <v>2</v>
      </c>
      <c r="L10" s="149"/>
      <c r="M10" s="150" t="s">
        <v>6</v>
      </c>
      <c r="N10" s="149"/>
      <c r="O10" s="155" t="s">
        <v>27</v>
      </c>
      <c r="P10" s="152" t="s">
        <v>26</v>
      </c>
      <c r="Q10" s="153" t="s">
        <v>28</v>
      </c>
      <c r="R10" s="156" t="s">
        <v>8</v>
      </c>
      <c r="S10" s="156" t="s">
        <v>9</v>
      </c>
      <c r="T10" s="157" t="s">
        <v>10</v>
      </c>
    </row>
    <row r="11" spans="1:20" x14ac:dyDescent="0.25">
      <c r="A11" s="96"/>
      <c r="B11" s="158"/>
      <c r="C11" s="159"/>
      <c r="D11" s="158"/>
      <c r="E11" s="159"/>
      <c r="F11" s="158"/>
      <c r="G11" s="160"/>
      <c r="H11" s="161"/>
      <c r="I11" s="162"/>
      <c r="J11" s="163"/>
      <c r="K11" s="159"/>
      <c r="L11" s="158"/>
      <c r="M11" s="159"/>
      <c r="N11" s="158"/>
      <c r="O11" s="164"/>
      <c r="P11" s="161"/>
      <c r="Q11" s="162"/>
      <c r="R11" s="165"/>
      <c r="S11" s="165"/>
      <c r="T11" s="166"/>
    </row>
    <row r="12" spans="1:20" x14ac:dyDescent="0.25">
      <c r="A12" s="96"/>
      <c r="B12" s="158"/>
      <c r="C12" s="159"/>
      <c r="D12" s="158"/>
      <c r="E12" s="159"/>
      <c r="F12" s="158"/>
      <c r="G12" s="160"/>
      <c r="H12" s="161"/>
      <c r="I12" s="162"/>
      <c r="J12" s="163"/>
      <c r="K12" s="159"/>
      <c r="L12" s="158"/>
      <c r="M12" s="159"/>
      <c r="N12" s="158"/>
      <c r="O12" s="164"/>
      <c r="P12" s="161"/>
      <c r="Q12" s="162"/>
      <c r="R12" s="165"/>
      <c r="S12" s="165"/>
      <c r="T12" s="166"/>
    </row>
    <row r="13" spans="1:20" x14ac:dyDescent="0.25">
      <c r="A13" s="96"/>
      <c r="B13" s="158"/>
      <c r="C13" s="159"/>
      <c r="D13" s="158"/>
      <c r="E13" s="159"/>
      <c r="F13" s="158"/>
      <c r="G13" s="160"/>
      <c r="H13" s="161"/>
      <c r="I13" s="162"/>
      <c r="J13" s="163"/>
      <c r="K13" s="159"/>
      <c r="L13" s="158"/>
      <c r="M13" s="159"/>
      <c r="N13" s="158"/>
      <c r="O13" s="164"/>
      <c r="P13" s="161"/>
      <c r="Q13" s="162"/>
      <c r="R13" s="165"/>
      <c r="S13" s="165"/>
      <c r="T13" s="166"/>
    </row>
    <row r="14" spans="1:20" ht="6" customHeight="1" x14ac:dyDescent="0.25">
      <c r="A14" s="96"/>
      <c r="B14" s="158"/>
      <c r="C14" s="167"/>
      <c r="D14" s="168"/>
      <c r="E14" s="167"/>
      <c r="F14" s="168"/>
      <c r="G14" s="160"/>
      <c r="H14" s="161"/>
      <c r="I14" s="162"/>
      <c r="J14" s="163"/>
      <c r="K14" s="167"/>
      <c r="L14" s="168"/>
      <c r="M14" s="167"/>
      <c r="N14" s="168"/>
      <c r="O14" s="164"/>
      <c r="P14" s="161"/>
      <c r="Q14" s="162"/>
      <c r="R14" s="165"/>
      <c r="S14" s="165"/>
      <c r="T14" s="166"/>
    </row>
    <row r="15" spans="1:20" ht="15" customHeight="1" x14ac:dyDescent="0.25">
      <c r="A15" s="96"/>
      <c r="B15" s="158"/>
      <c r="C15" s="169" t="s">
        <v>45</v>
      </c>
      <c r="D15" s="156" t="s">
        <v>4</v>
      </c>
      <c r="E15" s="169" t="s">
        <v>60</v>
      </c>
      <c r="F15" s="169" t="s">
        <v>5</v>
      </c>
      <c r="G15" s="160"/>
      <c r="H15" s="161"/>
      <c r="I15" s="162"/>
      <c r="J15" s="163"/>
      <c r="K15" s="169" t="s">
        <v>44</v>
      </c>
      <c r="L15" s="156" t="s">
        <v>4</v>
      </c>
      <c r="M15" s="169" t="s">
        <v>20</v>
      </c>
      <c r="N15" s="169" t="s">
        <v>5</v>
      </c>
      <c r="O15" s="164"/>
      <c r="P15" s="161"/>
      <c r="Q15" s="162"/>
      <c r="R15" s="165"/>
      <c r="S15" s="165"/>
      <c r="T15" s="166"/>
    </row>
    <row r="16" spans="1:20" x14ac:dyDescent="0.25">
      <c r="A16" s="96"/>
      <c r="B16" s="158"/>
      <c r="C16" s="170"/>
      <c r="D16" s="165"/>
      <c r="E16" s="170"/>
      <c r="F16" s="170"/>
      <c r="G16" s="160"/>
      <c r="H16" s="161"/>
      <c r="I16" s="162"/>
      <c r="J16" s="163"/>
      <c r="K16" s="170"/>
      <c r="L16" s="165"/>
      <c r="M16" s="170"/>
      <c r="N16" s="170"/>
      <c r="O16" s="164"/>
      <c r="P16" s="161"/>
      <c r="Q16" s="162"/>
      <c r="R16" s="165"/>
      <c r="S16" s="165"/>
      <c r="T16" s="166"/>
    </row>
    <row r="17" spans="1:28" x14ac:dyDescent="0.25">
      <c r="A17" s="96"/>
      <c r="B17" s="158"/>
      <c r="C17" s="170"/>
      <c r="D17" s="165"/>
      <c r="E17" s="170"/>
      <c r="F17" s="170"/>
      <c r="G17" s="160"/>
      <c r="H17" s="161"/>
      <c r="I17" s="162"/>
      <c r="J17" s="163"/>
      <c r="K17" s="170"/>
      <c r="L17" s="165"/>
      <c r="M17" s="170"/>
      <c r="N17" s="170"/>
      <c r="O17" s="164"/>
      <c r="P17" s="161"/>
      <c r="Q17" s="162"/>
      <c r="R17" s="165"/>
      <c r="S17" s="165"/>
      <c r="T17" s="166"/>
    </row>
    <row r="18" spans="1:28" x14ac:dyDescent="0.25">
      <c r="A18" s="96"/>
      <c r="B18" s="158"/>
      <c r="C18" s="170"/>
      <c r="D18" s="165"/>
      <c r="E18" s="170"/>
      <c r="F18" s="170"/>
      <c r="G18" s="160"/>
      <c r="H18" s="161"/>
      <c r="I18" s="162"/>
      <c r="J18" s="163"/>
      <c r="K18" s="170"/>
      <c r="L18" s="165"/>
      <c r="M18" s="170"/>
      <c r="N18" s="170"/>
      <c r="O18" s="164"/>
      <c r="P18" s="161"/>
      <c r="Q18" s="162"/>
      <c r="R18" s="165"/>
      <c r="S18" s="165"/>
      <c r="T18" s="166"/>
    </row>
    <row r="19" spans="1:28" x14ac:dyDescent="0.25">
      <c r="A19" s="96"/>
      <c r="B19" s="158"/>
      <c r="C19" s="170"/>
      <c r="D19" s="165"/>
      <c r="E19" s="170"/>
      <c r="F19" s="170"/>
      <c r="G19" s="160"/>
      <c r="H19" s="161"/>
      <c r="I19" s="162"/>
      <c r="J19" s="163"/>
      <c r="K19" s="170"/>
      <c r="L19" s="165"/>
      <c r="M19" s="170"/>
      <c r="N19" s="170"/>
      <c r="O19" s="164"/>
      <c r="P19" s="161"/>
      <c r="Q19" s="162"/>
      <c r="R19" s="165"/>
      <c r="S19" s="165"/>
      <c r="T19" s="166"/>
    </row>
    <row r="20" spans="1:28" ht="4.5" customHeight="1" x14ac:dyDescent="0.25">
      <c r="A20" s="96"/>
      <c r="B20" s="171"/>
      <c r="C20" s="172"/>
      <c r="D20" s="165"/>
      <c r="E20" s="172"/>
      <c r="F20" s="170"/>
      <c r="G20" s="160"/>
      <c r="H20" s="161"/>
      <c r="I20" s="162"/>
      <c r="J20" s="173"/>
      <c r="K20" s="172"/>
      <c r="L20" s="165"/>
      <c r="M20" s="172"/>
      <c r="N20" s="170"/>
      <c r="O20" s="164"/>
      <c r="P20" s="161"/>
      <c r="Q20" s="162"/>
      <c r="R20" s="165"/>
      <c r="S20" s="165"/>
      <c r="T20" s="166"/>
    </row>
    <row r="21" spans="1:28" ht="8.25" hidden="1" customHeight="1" x14ac:dyDescent="0.25">
      <c r="A21" s="96"/>
      <c r="B21" s="174"/>
      <c r="C21" s="175"/>
      <c r="D21" s="176"/>
      <c r="E21" s="176"/>
      <c r="F21" s="177"/>
      <c r="G21" s="178"/>
      <c r="H21" s="179"/>
      <c r="I21" s="180"/>
      <c r="J21" s="176"/>
      <c r="K21" s="175"/>
      <c r="L21" s="176"/>
      <c r="M21" s="176"/>
      <c r="N21" s="177"/>
      <c r="O21" s="181"/>
      <c r="P21" s="179"/>
      <c r="Q21" s="180"/>
      <c r="R21" s="182"/>
      <c r="S21" s="182"/>
      <c r="T21" s="183"/>
    </row>
    <row r="22" spans="1:28" s="4" customFormat="1" ht="18" customHeight="1" x14ac:dyDescent="0.25">
      <c r="A22" s="184" t="s">
        <v>63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6"/>
    </row>
    <row r="23" spans="1:28" ht="38.25" customHeight="1" x14ac:dyDescent="0.25">
      <c r="A23" s="27" t="s">
        <v>11</v>
      </c>
      <c r="B23" s="30">
        <v>1327.52</v>
      </c>
      <c r="C23" s="30">
        <v>37.33</v>
      </c>
      <c r="D23" s="34" t="s">
        <v>38</v>
      </c>
      <c r="E23" s="34"/>
      <c r="F23" s="30"/>
      <c r="G23" s="187"/>
      <c r="H23" s="29"/>
      <c r="I23" s="34" t="s">
        <v>106</v>
      </c>
      <c r="J23" s="30"/>
      <c r="K23" s="30"/>
      <c r="L23" s="34"/>
      <c r="M23" s="34"/>
      <c r="N23" s="30"/>
      <c r="O23" s="187"/>
      <c r="P23" s="29"/>
      <c r="Q23" s="34"/>
      <c r="R23" s="188"/>
      <c r="S23" s="188"/>
      <c r="T23" s="189"/>
    </row>
    <row r="24" spans="1:28" ht="38.25" customHeight="1" x14ac:dyDescent="0.25">
      <c r="A24" s="190" t="s">
        <v>29</v>
      </c>
      <c r="B24" s="30">
        <v>1376.14</v>
      </c>
      <c r="C24" s="30"/>
      <c r="D24" s="34" t="s">
        <v>38</v>
      </c>
      <c r="E24" s="34"/>
      <c r="F24" s="30"/>
      <c r="G24" s="187"/>
      <c r="H24" s="29">
        <v>42736</v>
      </c>
      <c r="I24" s="34" t="s">
        <v>119</v>
      </c>
      <c r="J24" s="30"/>
      <c r="K24" s="30"/>
      <c r="L24" s="34"/>
      <c r="M24" s="34"/>
      <c r="N24" s="30"/>
      <c r="O24" s="187"/>
      <c r="P24" s="29"/>
      <c r="Q24" s="34"/>
      <c r="R24" s="188"/>
      <c r="S24" s="188"/>
      <c r="T24" s="189"/>
    </row>
    <row r="25" spans="1:28" s="4" customFormat="1" ht="32.25" customHeight="1" x14ac:dyDescent="0.25">
      <c r="A25" s="190" t="s">
        <v>118</v>
      </c>
      <c r="B25" s="191">
        <v>1791.77</v>
      </c>
      <c r="C25" s="187"/>
      <c r="D25" s="46" t="s">
        <v>38</v>
      </c>
      <c r="E25" s="46"/>
      <c r="F25" s="187"/>
      <c r="G25" s="187"/>
      <c r="H25" s="192">
        <v>42767</v>
      </c>
      <c r="I25" s="193" t="s">
        <v>120</v>
      </c>
      <c r="J25" s="191"/>
      <c r="K25" s="187"/>
      <c r="L25" s="46"/>
      <c r="M25" s="46"/>
      <c r="N25" s="187"/>
      <c r="O25" s="187"/>
      <c r="P25" s="192"/>
      <c r="Q25" s="194"/>
      <c r="R25" s="195"/>
      <c r="S25" s="195"/>
      <c r="T25" s="196"/>
    </row>
    <row r="26" spans="1:28" s="4" customFormat="1" x14ac:dyDescent="0.25">
      <c r="A26" s="184" t="s">
        <v>40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8"/>
    </row>
    <row r="27" spans="1:28" s="4" customFormat="1" ht="30" customHeight="1" x14ac:dyDescent="0.25">
      <c r="A27" s="190" t="s">
        <v>11</v>
      </c>
      <c r="B27" s="187">
        <v>1398.93</v>
      </c>
      <c r="C27" s="187">
        <v>100.53</v>
      </c>
      <c r="D27" s="46" t="s">
        <v>38</v>
      </c>
      <c r="E27" s="46"/>
      <c r="F27" s="187"/>
      <c r="G27" s="187"/>
      <c r="H27" s="192">
        <v>42761</v>
      </c>
      <c r="I27" s="199" t="s">
        <v>148</v>
      </c>
      <c r="J27" s="187"/>
      <c r="K27" s="187"/>
      <c r="L27" s="46"/>
      <c r="M27" s="46"/>
      <c r="N27" s="187"/>
      <c r="O27" s="187"/>
      <c r="P27" s="192"/>
      <c r="Q27" s="192"/>
      <c r="R27" s="195">
        <v>0</v>
      </c>
      <c r="S27" s="195"/>
      <c r="T27" s="196"/>
    </row>
    <row r="28" spans="1:28" s="4" customFormat="1" ht="27.75" customHeight="1" x14ac:dyDescent="0.25">
      <c r="A28" s="190" t="s">
        <v>29</v>
      </c>
      <c r="B28" s="200">
        <v>2013.85</v>
      </c>
      <c r="C28" s="187"/>
      <c r="D28" s="46" t="s">
        <v>38</v>
      </c>
      <c r="E28" s="46"/>
      <c r="F28" s="187"/>
      <c r="G28" s="187"/>
      <c r="H28" s="192">
        <v>42761</v>
      </c>
      <c r="I28" s="201"/>
      <c r="J28" s="200"/>
      <c r="K28" s="187"/>
      <c r="L28" s="46"/>
      <c r="M28" s="46"/>
      <c r="N28" s="187"/>
      <c r="O28" s="187"/>
      <c r="P28" s="192"/>
      <c r="Q28" s="192"/>
      <c r="R28" s="195">
        <v>0</v>
      </c>
      <c r="S28" s="195"/>
      <c r="T28" s="196"/>
    </row>
    <row r="29" spans="1:28" s="4" customFormat="1" x14ac:dyDescent="0.25">
      <c r="A29" s="202" t="s">
        <v>33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3"/>
      <c r="V29" s="204"/>
      <c r="W29" s="204"/>
      <c r="X29" s="204"/>
      <c r="Y29" s="204"/>
      <c r="Z29" s="204"/>
      <c r="AA29" s="204"/>
      <c r="AB29" s="204"/>
    </row>
    <row r="30" spans="1:28" s="4" customFormat="1" ht="15" hidden="1" customHeight="1" x14ac:dyDescent="0.25">
      <c r="A30" s="205" t="s">
        <v>11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3"/>
      <c r="V30" s="204"/>
      <c r="W30" s="204"/>
      <c r="X30" s="204"/>
      <c r="Y30" s="204"/>
      <c r="Z30" s="204"/>
      <c r="AA30" s="204"/>
      <c r="AB30" s="204"/>
    </row>
    <row r="31" spans="1:28" s="4" customFormat="1" ht="74.25" customHeight="1" x14ac:dyDescent="0.25">
      <c r="A31" s="190" t="s">
        <v>11</v>
      </c>
      <c r="B31" s="187">
        <v>1360.06</v>
      </c>
      <c r="C31" s="187" t="s">
        <v>34</v>
      </c>
      <c r="D31" s="194" t="s">
        <v>35</v>
      </c>
      <c r="E31" s="194"/>
      <c r="F31" s="187"/>
      <c r="G31" s="187"/>
      <c r="H31" s="192">
        <v>40579</v>
      </c>
      <c r="I31" s="194" t="s">
        <v>149</v>
      </c>
      <c r="J31" s="187"/>
      <c r="K31" s="187"/>
      <c r="L31" s="46"/>
      <c r="M31" s="194"/>
      <c r="N31" s="187"/>
      <c r="O31" s="187"/>
      <c r="P31" s="192"/>
      <c r="Q31" s="194"/>
      <c r="R31" s="187"/>
      <c r="S31" s="187"/>
      <c r="T31" s="206"/>
      <c r="U31" s="203"/>
      <c r="V31" s="204"/>
      <c r="W31" s="204"/>
      <c r="X31" s="204"/>
      <c r="Y31" s="204"/>
      <c r="Z31" s="204"/>
      <c r="AA31" s="204"/>
      <c r="AB31" s="204"/>
    </row>
    <row r="32" spans="1:28" s="4" customFormat="1" ht="38.25" customHeight="1" x14ac:dyDescent="0.25">
      <c r="A32" s="190" t="s">
        <v>29</v>
      </c>
      <c r="B32" s="187">
        <v>1476.42</v>
      </c>
      <c r="C32" s="187"/>
      <c r="D32" s="194" t="s">
        <v>38</v>
      </c>
      <c r="E32" s="194"/>
      <c r="F32" s="187"/>
      <c r="G32" s="187"/>
      <c r="H32" s="192">
        <v>42736</v>
      </c>
      <c r="I32" s="34" t="s">
        <v>119</v>
      </c>
      <c r="J32" s="187"/>
      <c r="K32" s="187"/>
      <c r="L32" s="46"/>
      <c r="M32" s="194"/>
      <c r="N32" s="187"/>
      <c r="O32" s="187"/>
      <c r="P32" s="192"/>
      <c r="Q32" s="194"/>
      <c r="R32" s="187"/>
      <c r="S32" s="187"/>
      <c r="T32" s="206"/>
      <c r="U32" s="207"/>
      <c r="V32" s="208"/>
      <c r="W32" s="208"/>
      <c r="X32" s="208"/>
      <c r="Y32" s="208"/>
      <c r="Z32" s="208"/>
      <c r="AA32" s="208"/>
      <c r="AB32" s="208"/>
    </row>
    <row r="33" spans="1:20" s="4" customFormat="1" ht="42" customHeight="1" thickBot="1" x14ac:dyDescent="0.3">
      <c r="A33" s="190" t="s">
        <v>118</v>
      </c>
      <c r="B33" s="200">
        <v>1886.05</v>
      </c>
      <c r="C33" s="187"/>
      <c r="D33" s="46" t="s">
        <v>38</v>
      </c>
      <c r="E33" s="194"/>
      <c r="F33" s="187"/>
      <c r="G33" s="187"/>
      <c r="H33" s="192">
        <v>42790</v>
      </c>
      <c r="I33" s="34" t="s">
        <v>121</v>
      </c>
      <c r="J33" s="200"/>
      <c r="K33" s="187"/>
      <c r="L33" s="46"/>
      <c r="M33" s="46"/>
      <c r="N33" s="187"/>
      <c r="O33" s="187"/>
      <c r="P33" s="192"/>
      <c r="Q33" s="194"/>
      <c r="R33" s="195"/>
      <c r="S33" s="187"/>
      <c r="T33" s="206"/>
    </row>
    <row r="34" spans="1:20" s="4" customFormat="1" x14ac:dyDescent="0.25">
      <c r="A34" s="209" t="s">
        <v>36</v>
      </c>
      <c r="B34" s="210"/>
      <c r="C34" s="210"/>
      <c r="D34" s="210"/>
      <c r="E34" s="210"/>
      <c r="F34" s="210"/>
      <c r="G34" s="211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2"/>
    </row>
    <row r="35" spans="1:20" s="4" customFormat="1" ht="41.25" customHeight="1" x14ac:dyDescent="0.25">
      <c r="A35" s="190" t="s">
        <v>11</v>
      </c>
      <c r="B35" s="187">
        <v>1376.16</v>
      </c>
      <c r="C35" s="200">
        <v>36.409999999999997</v>
      </c>
      <c r="D35" s="46" t="s">
        <v>38</v>
      </c>
      <c r="E35" s="46"/>
      <c r="F35" s="187"/>
      <c r="G35" s="187"/>
      <c r="H35" s="192"/>
      <c r="I35" s="46" t="s">
        <v>103</v>
      </c>
      <c r="J35" s="187"/>
      <c r="K35" s="187"/>
      <c r="L35" s="46"/>
      <c r="M35" s="46"/>
      <c r="N35" s="187"/>
      <c r="O35" s="187"/>
      <c r="P35" s="192"/>
      <c r="Q35" s="46"/>
      <c r="R35" s="187"/>
      <c r="S35" s="187"/>
      <c r="T35" s="206"/>
    </row>
    <row r="36" spans="1:20" s="4" customFormat="1" ht="33" customHeight="1" x14ac:dyDescent="0.25">
      <c r="A36" s="190" t="s">
        <v>29</v>
      </c>
      <c r="B36" s="187">
        <v>1366.56</v>
      </c>
      <c r="C36" s="200"/>
      <c r="D36" s="46" t="s">
        <v>38</v>
      </c>
      <c r="E36" s="46"/>
      <c r="F36" s="187"/>
      <c r="G36" s="187"/>
      <c r="H36" s="192">
        <v>42736</v>
      </c>
      <c r="I36" s="34" t="s">
        <v>119</v>
      </c>
      <c r="J36" s="187"/>
      <c r="K36" s="187"/>
      <c r="L36" s="46"/>
      <c r="M36" s="46"/>
      <c r="N36" s="187"/>
      <c r="O36" s="187"/>
      <c r="P36" s="192"/>
      <c r="Q36" s="46"/>
      <c r="R36" s="187"/>
      <c r="S36" s="187"/>
      <c r="T36" s="206"/>
    </row>
    <row r="37" spans="1:20" s="4" customFormat="1" ht="32.25" customHeight="1" x14ac:dyDescent="0.25">
      <c r="A37" s="190" t="s">
        <v>118</v>
      </c>
      <c r="B37" s="200">
        <v>1769.63</v>
      </c>
      <c r="C37" s="187"/>
      <c r="D37" s="46" t="s">
        <v>38</v>
      </c>
      <c r="E37" s="194"/>
      <c r="F37" s="187"/>
      <c r="G37" s="187"/>
      <c r="H37" s="192">
        <v>42790</v>
      </c>
      <c r="I37" s="34" t="s">
        <v>121</v>
      </c>
      <c r="J37" s="200"/>
      <c r="K37" s="187"/>
      <c r="L37" s="46"/>
      <c r="M37" s="46"/>
      <c r="N37" s="187"/>
      <c r="O37" s="187"/>
      <c r="P37" s="192"/>
      <c r="Q37" s="194"/>
      <c r="R37" s="195"/>
      <c r="S37" s="187"/>
      <c r="T37" s="206"/>
    </row>
    <row r="38" spans="1:20" s="4" customFormat="1" ht="20.25" customHeight="1" x14ac:dyDescent="0.25">
      <c r="A38" s="184" t="s">
        <v>37</v>
      </c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8"/>
    </row>
    <row r="39" spans="1:20" s="4" customFormat="1" ht="51.75" customHeight="1" x14ac:dyDescent="0.25">
      <c r="A39" s="190" t="s">
        <v>29</v>
      </c>
      <c r="B39" s="200">
        <v>1335.59</v>
      </c>
      <c r="C39" s="187"/>
      <c r="D39" s="194" t="s">
        <v>35</v>
      </c>
      <c r="E39" s="46"/>
      <c r="F39" s="187"/>
      <c r="G39" s="187"/>
      <c r="H39" s="192">
        <v>42416</v>
      </c>
      <c r="I39" s="213" t="s">
        <v>123</v>
      </c>
      <c r="J39" s="200"/>
      <c r="K39" s="187"/>
      <c r="L39" s="194"/>
      <c r="M39" s="46"/>
      <c r="N39" s="187"/>
      <c r="O39" s="187"/>
      <c r="P39" s="192"/>
      <c r="Q39" s="199"/>
      <c r="R39" s="195"/>
      <c r="S39" s="195"/>
      <c r="T39" s="206"/>
    </row>
    <row r="40" spans="1:20" s="4" customFormat="1" ht="48" customHeight="1" thickBot="1" x14ac:dyDescent="0.3">
      <c r="A40" s="190" t="s">
        <v>12</v>
      </c>
      <c r="B40" s="214">
        <v>2030.71</v>
      </c>
      <c r="C40" s="215"/>
      <c r="D40" s="194" t="s">
        <v>35</v>
      </c>
      <c r="E40" s="138"/>
      <c r="F40" s="215"/>
      <c r="G40" s="215"/>
      <c r="H40" s="216">
        <v>42416</v>
      </c>
      <c r="I40" s="217"/>
      <c r="J40" s="214"/>
      <c r="K40" s="215"/>
      <c r="L40" s="194"/>
      <c r="M40" s="46"/>
      <c r="N40" s="187"/>
      <c r="O40" s="187"/>
      <c r="P40" s="216"/>
      <c r="Q40" s="218"/>
      <c r="R40" s="195"/>
      <c r="S40" s="195"/>
      <c r="T40" s="219"/>
    </row>
    <row r="41" spans="1:20" s="4" customFormat="1" ht="23.25" customHeight="1" x14ac:dyDescent="0.25">
      <c r="A41" s="209" t="s">
        <v>64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2"/>
    </row>
    <row r="42" spans="1:20" s="4" customFormat="1" ht="33.75" customHeight="1" x14ac:dyDescent="0.25">
      <c r="A42" s="220" t="s">
        <v>11</v>
      </c>
      <c r="B42" s="187">
        <v>704.26</v>
      </c>
      <c r="C42" s="187">
        <v>21.92</v>
      </c>
      <c r="D42" s="46" t="s">
        <v>38</v>
      </c>
      <c r="E42" s="46"/>
      <c r="F42" s="187"/>
      <c r="G42" s="195"/>
      <c r="H42" s="192">
        <v>42675</v>
      </c>
      <c r="I42" s="46" t="s">
        <v>115</v>
      </c>
      <c r="J42" s="187"/>
      <c r="K42" s="187"/>
      <c r="L42" s="46"/>
      <c r="M42" s="46"/>
      <c r="N42" s="123"/>
      <c r="O42" s="123"/>
      <c r="P42" s="123"/>
      <c r="Q42" s="123"/>
      <c r="R42" s="123"/>
      <c r="S42" s="187"/>
      <c r="T42" s="206"/>
    </row>
    <row r="43" spans="1:20" s="4" customFormat="1" ht="33" customHeight="1" thickBot="1" x14ac:dyDescent="0.3">
      <c r="A43" s="221" t="s">
        <v>104</v>
      </c>
      <c r="B43" s="222">
        <f t="shared" ref="B43" si="0">577.3*1.2</f>
        <v>692.75999999999988</v>
      </c>
      <c r="C43" s="222"/>
      <c r="D43" s="141" t="s">
        <v>38</v>
      </c>
      <c r="E43" s="141"/>
      <c r="F43" s="222"/>
      <c r="G43" s="223"/>
      <c r="H43" s="216">
        <v>42614</v>
      </c>
      <c r="I43" s="141" t="s">
        <v>114</v>
      </c>
      <c r="J43" s="224"/>
      <c r="K43" s="222"/>
      <c r="L43" s="141"/>
      <c r="M43" s="141"/>
      <c r="N43" s="225"/>
      <c r="O43" s="225"/>
      <c r="P43" s="225"/>
      <c r="Q43" s="225"/>
      <c r="R43" s="225"/>
      <c r="S43" s="222"/>
      <c r="T43" s="226"/>
    </row>
    <row r="44" spans="1:20" s="4" customFormat="1" ht="18.75" customHeight="1" x14ac:dyDescent="0.25">
      <c r="A44" s="209" t="s">
        <v>41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2"/>
    </row>
    <row r="45" spans="1:20" s="4" customFormat="1" ht="32.25" customHeight="1" x14ac:dyDescent="0.25">
      <c r="A45" s="190" t="s">
        <v>11</v>
      </c>
      <c r="B45" s="187">
        <v>1469.87</v>
      </c>
      <c r="C45" s="187">
        <v>44.12</v>
      </c>
      <c r="D45" s="46" t="s">
        <v>38</v>
      </c>
      <c r="E45" s="46"/>
      <c r="F45" s="187"/>
      <c r="G45" s="187"/>
      <c r="H45" s="192">
        <v>42775</v>
      </c>
      <c r="I45" s="213" t="s">
        <v>150</v>
      </c>
      <c r="J45" s="187"/>
      <c r="K45" s="187"/>
      <c r="L45" s="46"/>
      <c r="M45" s="46"/>
      <c r="N45" s="187"/>
      <c r="O45" s="187"/>
      <c r="P45" s="192"/>
      <c r="Q45" s="46"/>
      <c r="R45" s="195"/>
      <c r="S45" s="195"/>
      <c r="T45" s="206"/>
    </row>
    <row r="46" spans="1:20" s="4" customFormat="1" ht="30.75" customHeight="1" x14ac:dyDescent="0.25">
      <c r="A46" s="190" t="s">
        <v>29</v>
      </c>
      <c r="B46" s="200">
        <v>1702.43</v>
      </c>
      <c r="C46" s="187"/>
      <c r="D46" s="46" t="s">
        <v>38</v>
      </c>
      <c r="E46" s="46"/>
      <c r="F46" s="187"/>
      <c r="G46" s="187"/>
      <c r="H46" s="192">
        <v>42775</v>
      </c>
      <c r="I46" s="227"/>
      <c r="J46" s="200"/>
      <c r="K46" s="187"/>
      <c r="L46" s="46"/>
      <c r="M46" s="46"/>
      <c r="N46" s="187"/>
      <c r="O46" s="187"/>
      <c r="P46" s="192"/>
      <c r="Q46" s="46"/>
      <c r="R46" s="195"/>
      <c r="S46" s="187"/>
      <c r="T46" s="206"/>
    </row>
    <row r="47" spans="1:20" s="4" customFormat="1" ht="41.25" customHeight="1" thickBot="1" x14ac:dyDescent="0.3">
      <c r="A47" s="228" t="s">
        <v>12</v>
      </c>
      <c r="B47" s="214">
        <v>1980.46</v>
      </c>
      <c r="C47" s="215"/>
      <c r="D47" s="138" t="s">
        <v>38</v>
      </c>
      <c r="E47" s="138"/>
      <c r="F47" s="215"/>
      <c r="G47" s="215"/>
      <c r="H47" s="192">
        <v>42810</v>
      </c>
      <c r="I47" s="255" t="s">
        <v>151</v>
      </c>
      <c r="J47" s="214"/>
      <c r="K47" s="215"/>
      <c r="L47" s="138"/>
      <c r="M47" s="138"/>
      <c r="N47" s="215"/>
      <c r="O47" s="215"/>
      <c r="P47" s="229"/>
      <c r="Q47" s="138"/>
      <c r="R47" s="230"/>
      <c r="S47" s="215"/>
      <c r="T47" s="219"/>
    </row>
    <row r="48" spans="1:20" s="4" customFormat="1" x14ac:dyDescent="0.25">
      <c r="A48" s="209" t="s">
        <v>39</v>
      </c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2"/>
    </row>
    <row r="49" spans="1:20" s="4" customFormat="1" ht="36" customHeight="1" x14ac:dyDescent="0.25">
      <c r="A49" s="190" t="s">
        <v>11</v>
      </c>
      <c r="B49" s="200">
        <v>1307.8399999999999</v>
      </c>
      <c r="C49" s="231" t="s">
        <v>105</v>
      </c>
      <c r="D49" s="46" t="s">
        <v>38</v>
      </c>
      <c r="E49" s="231"/>
      <c r="F49" s="231"/>
      <c r="G49" s="231" t="s">
        <v>87</v>
      </c>
      <c r="H49" s="192"/>
      <c r="I49" s="46" t="s">
        <v>106</v>
      </c>
      <c r="J49" s="231"/>
      <c r="K49" s="231"/>
      <c r="L49" s="46"/>
      <c r="M49" s="231"/>
      <c r="N49" s="231"/>
      <c r="O49" s="231"/>
      <c r="P49" s="192"/>
      <c r="Q49" s="46"/>
      <c r="R49" s="231"/>
      <c r="S49" s="231"/>
      <c r="T49" s="232"/>
    </row>
    <row r="50" spans="1:20" s="4" customFormat="1" ht="36" customHeight="1" x14ac:dyDescent="0.25">
      <c r="A50" s="190" t="s">
        <v>29</v>
      </c>
      <c r="B50" s="200">
        <v>1376.24</v>
      </c>
      <c r="C50" s="231"/>
      <c r="D50" s="46" t="s">
        <v>38</v>
      </c>
      <c r="E50" s="231"/>
      <c r="F50" s="231"/>
      <c r="G50" s="231"/>
      <c r="H50" s="192">
        <v>42736</v>
      </c>
      <c r="I50" s="34" t="s">
        <v>119</v>
      </c>
      <c r="J50" s="233"/>
      <c r="K50" s="231"/>
      <c r="L50" s="46"/>
      <c r="M50" s="231"/>
      <c r="N50" s="231"/>
      <c r="O50" s="231"/>
      <c r="P50" s="192"/>
      <c r="Q50" s="46"/>
      <c r="R50" s="231"/>
      <c r="S50" s="231"/>
      <c r="T50" s="232"/>
    </row>
    <row r="51" spans="1:20" s="4" customFormat="1" ht="32.25" customHeight="1" thickBot="1" x14ac:dyDescent="0.3">
      <c r="A51" s="228" t="s">
        <v>122</v>
      </c>
      <c r="B51" s="234">
        <v>1800.06</v>
      </c>
      <c r="C51" s="215"/>
      <c r="D51" s="138" t="s">
        <v>38</v>
      </c>
      <c r="E51" s="235"/>
      <c r="F51" s="215"/>
      <c r="G51" s="215"/>
      <c r="H51" s="229">
        <v>42790</v>
      </c>
      <c r="I51" s="236" t="s">
        <v>121</v>
      </c>
      <c r="J51" s="214"/>
      <c r="K51" s="237"/>
      <c r="L51" s="138"/>
      <c r="M51" s="138"/>
      <c r="N51" s="215"/>
      <c r="O51" s="215"/>
      <c r="P51" s="229"/>
      <c r="Q51" s="235"/>
      <c r="R51" s="230"/>
      <c r="S51" s="237"/>
      <c r="T51" s="238"/>
    </row>
    <row r="52" spans="1:20" s="4" customFormat="1" ht="16.5" thickBot="1" x14ac:dyDescent="0.3">
      <c r="A52" s="239" t="s">
        <v>52</v>
      </c>
      <c r="B52" s="240"/>
      <c r="C52" s="240"/>
      <c r="D52" s="240"/>
      <c r="E52" s="240"/>
      <c r="F52" s="240"/>
      <c r="G52" s="240"/>
      <c r="H52" s="240"/>
      <c r="I52" s="240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41"/>
    </row>
    <row r="53" spans="1:20" s="4" customFormat="1" ht="28.5" customHeight="1" thickBot="1" x14ac:dyDescent="0.3">
      <c r="A53" s="242" t="s">
        <v>11</v>
      </c>
      <c r="B53" s="243">
        <v>1587.51</v>
      </c>
      <c r="C53" s="244">
        <v>46.24</v>
      </c>
      <c r="D53" s="245" t="s">
        <v>38</v>
      </c>
      <c r="E53" s="245"/>
      <c r="F53" s="244"/>
      <c r="G53" s="244"/>
      <c r="H53" s="246"/>
      <c r="I53" s="247" t="s">
        <v>106</v>
      </c>
      <c r="J53" s="248"/>
      <c r="K53" s="187"/>
      <c r="L53" s="46"/>
      <c r="M53" s="46"/>
      <c r="N53" s="187"/>
      <c r="O53" s="187"/>
      <c r="P53" s="192"/>
      <c r="Q53" s="46"/>
      <c r="R53" s="230"/>
      <c r="S53" s="237"/>
      <c r="T53" s="238"/>
    </row>
    <row r="54" spans="1:20" s="4" customFormat="1" ht="28.5" customHeight="1" x14ac:dyDescent="0.25">
      <c r="A54" s="190" t="s">
        <v>29</v>
      </c>
      <c r="B54" s="249">
        <v>1590.6</v>
      </c>
      <c r="C54" s="187"/>
      <c r="D54" s="46"/>
      <c r="E54" s="46"/>
      <c r="F54" s="187"/>
      <c r="G54" s="187"/>
      <c r="H54" s="192">
        <v>42736</v>
      </c>
      <c r="I54" s="250" t="s">
        <v>119</v>
      </c>
      <c r="J54" s="248"/>
      <c r="K54" s="187"/>
      <c r="L54" s="46"/>
      <c r="M54" s="46"/>
      <c r="N54" s="187"/>
      <c r="O54" s="187"/>
      <c r="P54" s="192"/>
      <c r="Q54" s="46"/>
      <c r="R54" s="223"/>
      <c r="S54" s="233"/>
      <c r="T54" s="251"/>
    </row>
    <row r="55" spans="1:20" s="4" customFormat="1" ht="34.5" customHeight="1" thickBot="1" x14ac:dyDescent="0.3">
      <c r="A55" s="228" t="s">
        <v>122</v>
      </c>
      <c r="B55" s="214">
        <v>2151.1</v>
      </c>
      <c r="C55" s="215"/>
      <c r="D55" s="138" t="s">
        <v>38</v>
      </c>
      <c r="E55" s="235"/>
      <c r="F55" s="215"/>
      <c r="G55" s="215"/>
      <c r="H55" s="229">
        <v>42790</v>
      </c>
      <c r="I55" s="252" t="s">
        <v>121</v>
      </c>
      <c r="J55" s="253"/>
      <c r="K55" s="187"/>
      <c r="L55" s="46"/>
      <c r="M55" s="46"/>
      <c r="N55" s="187"/>
      <c r="O55" s="187"/>
      <c r="P55" s="192"/>
      <c r="Q55" s="194"/>
      <c r="R55" s="195"/>
      <c r="S55" s="187"/>
      <c r="T55" s="206"/>
    </row>
    <row r="56" spans="1:20" s="4" customFormat="1" x14ac:dyDescent="0.25">
      <c r="A56" s="254" t="s">
        <v>92</v>
      </c>
      <c r="B56" s="211"/>
      <c r="C56" s="211"/>
      <c r="D56" s="211"/>
      <c r="E56" s="211"/>
      <c r="F56" s="211"/>
      <c r="G56" s="211"/>
      <c r="H56" s="211"/>
      <c r="I56" s="211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8"/>
    </row>
    <row r="57" spans="1:20" s="4" customFormat="1" ht="36.75" customHeight="1" thickBot="1" x14ac:dyDescent="0.3">
      <c r="A57" s="190" t="s">
        <v>11</v>
      </c>
      <c r="B57" s="249">
        <v>844.29</v>
      </c>
      <c r="C57" s="187">
        <v>47.34</v>
      </c>
      <c r="D57" s="46" t="s">
        <v>38</v>
      </c>
      <c r="E57" s="46"/>
      <c r="F57" s="187"/>
      <c r="G57" s="187"/>
      <c r="H57" s="192">
        <v>42401</v>
      </c>
      <c r="I57" s="127" t="s">
        <v>152</v>
      </c>
      <c r="J57" s="249"/>
      <c r="K57" s="187"/>
      <c r="L57" s="46"/>
      <c r="M57" s="46"/>
      <c r="N57" s="187"/>
      <c r="O57" s="187"/>
      <c r="P57" s="192"/>
      <c r="Q57" s="46"/>
      <c r="R57" s="195"/>
      <c r="S57" s="195"/>
      <c r="T57" s="238"/>
    </row>
    <row r="58" spans="1:20" s="4" customFormat="1" ht="28.5" customHeight="1" thickBot="1" x14ac:dyDescent="0.3">
      <c r="A58" s="190" t="s">
        <v>104</v>
      </c>
      <c r="B58" s="200">
        <v>1581.59</v>
      </c>
      <c r="C58" s="187"/>
      <c r="D58" s="46" t="s">
        <v>38</v>
      </c>
      <c r="E58" s="187"/>
      <c r="F58" s="187"/>
      <c r="G58" s="187"/>
      <c r="H58" s="192">
        <v>42401</v>
      </c>
      <c r="I58" s="128"/>
      <c r="J58" s="200"/>
      <c r="K58" s="187"/>
      <c r="L58" s="46"/>
      <c r="M58" s="46"/>
      <c r="N58" s="187"/>
      <c r="O58" s="187"/>
      <c r="P58" s="192"/>
      <c r="Q58" s="46"/>
      <c r="R58" s="195"/>
      <c r="S58" s="237"/>
      <c r="T58" s="206"/>
    </row>
    <row r="59" spans="1:20" s="4" customFormat="1" x14ac:dyDescent="0.25">
      <c r="A59" s="184" t="s">
        <v>93</v>
      </c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8"/>
    </row>
    <row r="60" spans="1:20" s="4" customFormat="1" ht="42.75" customHeight="1" thickBot="1" x14ac:dyDescent="0.3">
      <c r="A60" s="228" t="s">
        <v>29</v>
      </c>
      <c r="B60" s="214">
        <v>1439.4</v>
      </c>
      <c r="C60" s="215"/>
      <c r="D60" s="138" t="s">
        <v>38</v>
      </c>
      <c r="E60" s="215"/>
      <c r="F60" s="215"/>
      <c r="G60" s="215"/>
      <c r="H60" s="229">
        <v>42775</v>
      </c>
      <c r="I60" s="138" t="s">
        <v>153</v>
      </c>
      <c r="J60" s="214"/>
      <c r="K60" s="215"/>
      <c r="L60" s="138"/>
      <c r="M60" s="215"/>
      <c r="N60" s="215"/>
      <c r="O60" s="215"/>
      <c r="P60" s="229"/>
      <c r="Q60" s="138"/>
      <c r="R60" s="230"/>
      <c r="S60" s="237"/>
      <c r="T60" s="219"/>
    </row>
    <row r="61" spans="1:20" s="4" customFormat="1" x14ac:dyDescent="0.25"/>
  </sheetData>
  <mergeCells count="46">
    <mergeCell ref="A59:T59"/>
    <mergeCell ref="U29:AB31"/>
    <mergeCell ref="A52:T52"/>
    <mergeCell ref="A48:T48"/>
    <mergeCell ref="A41:T41"/>
    <mergeCell ref="A44:T44"/>
    <mergeCell ref="A29:T29"/>
    <mergeCell ref="A30:T30"/>
    <mergeCell ref="A34:T34"/>
    <mergeCell ref="A38:T38"/>
    <mergeCell ref="Q39:Q40"/>
    <mergeCell ref="I39:I40"/>
    <mergeCell ref="A56:T56"/>
    <mergeCell ref="I57:I58"/>
    <mergeCell ref="I45:I46"/>
    <mergeCell ref="C15:C21"/>
    <mergeCell ref="D15:D21"/>
    <mergeCell ref="F15:F21"/>
    <mergeCell ref="C10:D14"/>
    <mergeCell ref="R7:T9"/>
    <mergeCell ref="A1:T5"/>
    <mergeCell ref="J7:Q9"/>
    <mergeCell ref="L15:L21"/>
    <mergeCell ref="N15:N21"/>
    <mergeCell ref="G10:G21"/>
    <mergeCell ref="E10:F14"/>
    <mergeCell ref="K15:K21"/>
    <mergeCell ref="Q10:Q21"/>
    <mergeCell ref="O10:O21"/>
    <mergeCell ref="K10:L14"/>
    <mergeCell ref="I27:I28"/>
    <mergeCell ref="P10:P21"/>
    <mergeCell ref="I10:I21"/>
    <mergeCell ref="J10:J21"/>
    <mergeCell ref="M10:N14"/>
    <mergeCell ref="A26:T26"/>
    <mergeCell ref="E15:E21"/>
    <mergeCell ref="A22:T22"/>
    <mergeCell ref="S10:S21"/>
    <mergeCell ref="H10:H21"/>
    <mergeCell ref="T10:T21"/>
    <mergeCell ref="A7:A21"/>
    <mergeCell ref="B7:I9"/>
    <mergeCell ref="R10:R21"/>
    <mergeCell ref="M15:M21"/>
    <mergeCell ref="B10:B21"/>
  </mergeCells>
  <phoneticPr fontId="0" type="noConversion"/>
  <printOptions horizontalCentered="1"/>
  <pageMargins left="0.62992125984251968" right="0.39370078740157483" top="0.59055118110236227" bottom="0.39370078740157483" header="0" footer="0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view="pageBreakPreview" topLeftCell="A28" zoomScale="75" zoomScaleSheetLayoutView="75" workbookViewId="0">
      <selection activeCell="A4" sqref="A4:M43"/>
    </sheetView>
  </sheetViews>
  <sheetFormatPr defaultRowHeight="15.75" x14ac:dyDescent="0.25"/>
  <cols>
    <col min="1" max="1" width="30.5703125" style="3" customWidth="1"/>
    <col min="2" max="2" width="15.42578125" style="3" customWidth="1"/>
    <col min="3" max="3" width="3.5703125" style="4" hidden="1" customWidth="1"/>
    <col min="4" max="4" width="19.5703125" style="3" customWidth="1"/>
    <col min="5" max="5" width="42.5703125" style="3" customWidth="1"/>
    <col min="6" max="6" width="13" style="3" hidden="1" customWidth="1"/>
    <col min="7" max="7" width="11.85546875" style="3" hidden="1" customWidth="1"/>
    <col min="8" max="8" width="10.85546875" style="3" hidden="1" customWidth="1"/>
    <col min="9" max="9" width="11.5703125" style="3" hidden="1" customWidth="1"/>
    <col min="10" max="10" width="20.28515625" style="3" hidden="1" customWidth="1"/>
    <col min="11" max="11" width="11.140625" style="3" hidden="1" customWidth="1"/>
    <col min="12" max="12" width="2.140625" style="3" hidden="1" customWidth="1"/>
    <col min="13" max="13" width="0.140625" style="3" customWidth="1"/>
    <col min="14" max="16384" width="9.140625" style="3"/>
  </cols>
  <sheetData>
    <row r="1" spans="1:13" x14ac:dyDescent="0.25">
      <c r="H1" s="87"/>
      <c r="I1" s="88"/>
      <c r="J1" s="88"/>
      <c r="K1" s="88"/>
      <c r="L1" s="88"/>
      <c r="M1" s="88"/>
    </row>
    <row r="2" spans="1:13" ht="54" customHeight="1" thickBot="1" x14ac:dyDescent="0.3">
      <c r="A2" s="89" t="s">
        <v>143</v>
      </c>
      <c r="B2" s="89"/>
      <c r="C2" s="89"/>
      <c r="D2" s="89"/>
      <c r="E2" s="89"/>
      <c r="F2" s="89"/>
      <c r="G2" s="89"/>
      <c r="H2" s="89"/>
      <c r="I2" s="90"/>
      <c r="J2" s="90"/>
      <c r="K2" s="90"/>
      <c r="L2" s="90"/>
      <c r="M2" s="90"/>
    </row>
    <row r="3" spans="1:13" hidden="1" x14ac:dyDescent="0.2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  <c r="L3" s="90"/>
      <c r="M3" s="90"/>
    </row>
    <row r="4" spans="1:13" ht="15" customHeight="1" x14ac:dyDescent="0.25">
      <c r="A4" s="91" t="s">
        <v>61</v>
      </c>
      <c r="B4" s="92" t="s">
        <v>97</v>
      </c>
      <c r="C4" s="93"/>
      <c r="D4" s="93"/>
      <c r="E4" s="93"/>
      <c r="F4" s="92" t="s">
        <v>62</v>
      </c>
      <c r="G4" s="92"/>
      <c r="H4" s="92"/>
      <c r="I4" s="92"/>
      <c r="J4" s="92"/>
      <c r="K4" s="94" t="s">
        <v>0</v>
      </c>
      <c r="L4" s="94"/>
      <c r="M4" s="95"/>
    </row>
    <row r="5" spans="1:13" ht="12" customHeight="1" x14ac:dyDescent="0.25">
      <c r="A5" s="96"/>
      <c r="B5" s="97"/>
      <c r="C5" s="97"/>
      <c r="D5" s="97"/>
      <c r="E5" s="97"/>
      <c r="F5" s="98"/>
      <c r="G5" s="98"/>
      <c r="H5" s="98"/>
      <c r="I5" s="98"/>
      <c r="J5" s="98"/>
      <c r="K5" s="99"/>
      <c r="L5" s="99"/>
      <c r="M5" s="100"/>
    </row>
    <row r="6" spans="1:13" ht="15" hidden="1" customHeight="1" x14ac:dyDescent="0.25">
      <c r="A6" s="96"/>
      <c r="B6" s="97"/>
      <c r="C6" s="97"/>
      <c r="D6" s="97"/>
      <c r="E6" s="97"/>
      <c r="F6" s="98"/>
      <c r="G6" s="98"/>
      <c r="H6" s="98"/>
      <c r="I6" s="98"/>
      <c r="J6" s="98"/>
      <c r="K6" s="99"/>
      <c r="L6" s="99"/>
      <c r="M6" s="100"/>
    </row>
    <row r="7" spans="1:13" ht="15" customHeight="1" x14ac:dyDescent="0.25">
      <c r="A7" s="96"/>
      <c r="B7" s="99" t="s">
        <v>141</v>
      </c>
      <c r="C7" s="101"/>
      <c r="D7" s="102" t="s">
        <v>7</v>
      </c>
      <c r="E7" s="102" t="s">
        <v>100</v>
      </c>
      <c r="F7" s="99" t="s">
        <v>22</v>
      </c>
      <c r="G7" s="99"/>
      <c r="H7" s="103" t="s">
        <v>27</v>
      </c>
      <c r="I7" s="104" t="s">
        <v>7</v>
      </c>
      <c r="J7" s="102" t="s">
        <v>95</v>
      </c>
      <c r="K7" s="99"/>
      <c r="L7" s="99"/>
      <c r="M7" s="100"/>
    </row>
    <row r="8" spans="1:13" ht="15" customHeight="1" x14ac:dyDescent="0.25">
      <c r="A8" s="96"/>
      <c r="B8" s="99"/>
      <c r="C8" s="101"/>
      <c r="D8" s="102"/>
      <c r="E8" s="102"/>
      <c r="F8" s="99"/>
      <c r="G8" s="99"/>
      <c r="H8" s="103"/>
      <c r="I8" s="104"/>
      <c r="J8" s="102"/>
      <c r="K8" s="99"/>
      <c r="L8" s="99"/>
      <c r="M8" s="100"/>
    </row>
    <row r="9" spans="1:13" ht="15" customHeight="1" x14ac:dyDescent="0.25">
      <c r="A9" s="96"/>
      <c r="B9" s="99"/>
      <c r="C9" s="101"/>
      <c r="D9" s="102"/>
      <c r="E9" s="102"/>
      <c r="F9" s="99"/>
      <c r="G9" s="99"/>
      <c r="H9" s="103"/>
      <c r="I9" s="104"/>
      <c r="J9" s="102"/>
      <c r="K9" s="99"/>
      <c r="L9" s="99"/>
      <c r="M9" s="100"/>
    </row>
    <row r="10" spans="1:13" ht="15" hidden="1" customHeight="1" x14ac:dyDescent="0.25">
      <c r="A10" s="96"/>
      <c r="B10" s="99"/>
      <c r="C10" s="101"/>
      <c r="D10" s="102"/>
      <c r="E10" s="102"/>
      <c r="F10" s="99"/>
      <c r="G10" s="99"/>
      <c r="H10" s="103"/>
      <c r="I10" s="104"/>
      <c r="J10" s="102"/>
      <c r="K10" s="99"/>
      <c r="L10" s="99"/>
      <c r="M10" s="100"/>
    </row>
    <row r="11" spans="1:13" ht="4.5" customHeight="1" x14ac:dyDescent="0.25">
      <c r="A11" s="96"/>
      <c r="B11" s="99"/>
      <c r="C11" s="101"/>
      <c r="D11" s="102"/>
      <c r="E11" s="102"/>
      <c r="F11" s="99"/>
      <c r="G11" s="99"/>
      <c r="H11" s="103"/>
      <c r="I11" s="104"/>
      <c r="J11" s="102"/>
      <c r="K11" s="99"/>
      <c r="L11" s="99"/>
      <c r="M11" s="100"/>
    </row>
    <row r="12" spans="1:13" ht="15" customHeight="1" x14ac:dyDescent="0.25">
      <c r="A12" s="96"/>
      <c r="B12" s="40" t="s">
        <v>23</v>
      </c>
      <c r="C12" s="101"/>
      <c r="D12" s="102"/>
      <c r="E12" s="102"/>
      <c r="F12" s="40" t="s">
        <v>23</v>
      </c>
      <c r="G12" s="40" t="s">
        <v>24</v>
      </c>
      <c r="H12" s="103"/>
      <c r="I12" s="104"/>
      <c r="J12" s="102"/>
      <c r="K12" s="99"/>
      <c r="L12" s="99"/>
      <c r="M12" s="100"/>
    </row>
    <row r="13" spans="1:13" ht="15" customHeight="1" x14ac:dyDescent="0.25">
      <c r="A13" s="96"/>
      <c r="B13" s="40"/>
      <c r="C13" s="101"/>
      <c r="D13" s="102"/>
      <c r="E13" s="102"/>
      <c r="F13" s="40"/>
      <c r="G13" s="40"/>
      <c r="H13" s="103"/>
      <c r="I13" s="104"/>
      <c r="J13" s="102"/>
      <c r="K13" s="99"/>
      <c r="L13" s="99"/>
      <c r="M13" s="100"/>
    </row>
    <row r="14" spans="1:13" ht="15" customHeight="1" x14ac:dyDescent="0.25">
      <c r="A14" s="96"/>
      <c r="B14" s="40"/>
      <c r="C14" s="101"/>
      <c r="D14" s="102"/>
      <c r="E14" s="102"/>
      <c r="F14" s="40"/>
      <c r="G14" s="40"/>
      <c r="H14" s="103"/>
      <c r="I14" s="104"/>
      <c r="J14" s="102"/>
      <c r="K14" s="99"/>
      <c r="L14" s="99"/>
      <c r="M14" s="100"/>
    </row>
    <row r="15" spans="1:13" ht="15" customHeight="1" x14ac:dyDescent="0.25">
      <c r="A15" s="96"/>
      <c r="B15" s="40"/>
      <c r="C15" s="101"/>
      <c r="D15" s="102"/>
      <c r="E15" s="102"/>
      <c r="F15" s="40"/>
      <c r="G15" s="40"/>
      <c r="H15" s="103"/>
      <c r="I15" s="104"/>
      <c r="J15" s="102"/>
      <c r="K15" s="99"/>
      <c r="L15" s="99"/>
      <c r="M15" s="100"/>
    </row>
    <row r="16" spans="1:13" ht="3.75" customHeight="1" x14ac:dyDescent="0.25">
      <c r="A16" s="96"/>
      <c r="B16" s="40"/>
      <c r="C16" s="101"/>
      <c r="D16" s="102"/>
      <c r="E16" s="102"/>
      <c r="F16" s="40"/>
      <c r="G16" s="40"/>
      <c r="H16" s="103"/>
      <c r="I16" s="104"/>
      <c r="J16" s="102"/>
      <c r="K16" s="99"/>
      <c r="L16" s="99"/>
      <c r="M16" s="100"/>
    </row>
    <row r="17" spans="1:23" ht="12" hidden="1" customHeight="1" x14ac:dyDescent="0.25">
      <c r="A17" s="96"/>
      <c r="B17" s="40"/>
      <c r="C17" s="101"/>
      <c r="D17" s="102"/>
      <c r="E17" s="102"/>
      <c r="F17" s="40"/>
      <c r="G17" s="40"/>
      <c r="H17" s="103"/>
      <c r="I17" s="104"/>
      <c r="J17" s="102"/>
      <c r="K17" s="99"/>
      <c r="L17" s="99"/>
      <c r="M17" s="100"/>
    </row>
    <row r="18" spans="1:23" ht="15.75" hidden="1" customHeight="1" x14ac:dyDescent="0.25">
      <c r="A18" s="96"/>
      <c r="B18" s="40"/>
      <c r="C18" s="101"/>
      <c r="D18" s="102"/>
      <c r="E18" s="102"/>
      <c r="F18" s="40"/>
      <c r="G18" s="40"/>
      <c r="H18" s="103"/>
      <c r="I18" s="104"/>
      <c r="J18" s="102"/>
      <c r="K18" s="99"/>
      <c r="L18" s="99"/>
      <c r="M18" s="100"/>
    </row>
    <row r="19" spans="1:23" x14ac:dyDescent="0.25">
      <c r="A19" s="105" t="s">
        <v>43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7"/>
    </row>
    <row r="20" spans="1:23" s="4" customFormat="1" ht="34.5" customHeight="1" x14ac:dyDescent="0.25">
      <c r="A20" s="108" t="s">
        <v>108</v>
      </c>
      <c r="B20" s="109">
        <f>5.24*1.2</f>
        <v>6.2880000000000003</v>
      </c>
      <c r="C20" s="110"/>
      <c r="D20" s="111">
        <v>42604</v>
      </c>
      <c r="E20" s="46" t="s">
        <v>107</v>
      </c>
      <c r="F20" s="31"/>
      <c r="G20" s="46"/>
      <c r="H20" s="31"/>
      <c r="I20" s="112"/>
      <c r="J20" s="46"/>
      <c r="K20" s="113"/>
      <c r="L20" s="113"/>
      <c r="M20" s="114"/>
    </row>
    <row r="21" spans="1:23" s="4" customFormat="1" ht="31.5" x14ac:dyDescent="0.25">
      <c r="A21" s="115" t="s">
        <v>113</v>
      </c>
      <c r="B21" s="109">
        <f>5.6019*1.2</f>
        <v>6.7222799999999996</v>
      </c>
      <c r="C21" s="110"/>
      <c r="D21" s="111">
        <v>42604</v>
      </c>
      <c r="E21" s="46" t="s">
        <v>109</v>
      </c>
      <c r="F21" s="31"/>
      <c r="G21" s="46"/>
      <c r="H21" s="31"/>
      <c r="I21" s="112"/>
      <c r="J21" s="46"/>
      <c r="K21" s="113"/>
      <c r="L21" s="113"/>
      <c r="M21" s="114"/>
    </row>
    <row r="22" spans="1:23" s="4" customFormat="1" ht="21" customHeight="1" x14ac:dyDescent="0.25">
      <c r="A22" s="105" t="s">
        <v>31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7"/>
      <c r="N22" s="116"/>
      <c r="O22" s="116"/>
      <c r="P22" s="116"/>
      <c r="Q22" s="116"/>
      <c r="R22" s="116"/>
      <c r="S22" s="117"/>
      <c r="T22" s="117"/>
      <c r="U22" s="117"/>
      <c r="V22" s="117"/>
      <c r="W22" s="117"/>
    </row>
    <row r="23" spans="1:23" s="4" customFormat="1" ht="37.5" customHeight="1" x14ac:dyDescent="0.25">
      <c r="A23" s="108" t="s">
        <v>108</v>
      </c>
      <c r="B23" s="41">
        <v>4.6680000000000001</v>
      </c>
      <c r="C23" s="41"/>
      <c r="D23" s="111">
        <v>42125</v>
      </c>
      <c r="E23" s="118" t="s">
        <v>30</v>
      </c>
      <c r="F23" s="41"/>
      <c r="G23" s="41"/>
      <c r="H23" s="41"/>
      <c r="I23" s="112"/>
      <c r="J23" s="118"/>
      <c r="K23" s="113"/>
      <c r="L23" s="113"/>
      <c r="M23" s="114"/>
    </row>
    <row r="24" spans="1:23" s="4" customFormat="1" ht="20.25" customHeight="1" x14ac:dyDescent="0.25">
      <c r="A24" s="105" t="s">
        <v>32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7"/>
    </row>
    <row r="25" spans="1:23" s="4" customFormat="1" ht="25.9" customHeight="1" x14ac:dyDescent="0.25">
      <c r="A25" s="108" t="s">
        <v>11</v>
      </c>
      <c r="B25" s="119">
        <v>8.7530000000000001</v>
      </c>
      <c r="C25" s="119"/>
      <c r="D25" s="111">
        <v>42644</v>
      </c>
      <c r="E25" s="120" t="s">
        <v>142</v>
      </c>
      <c r="F25" s="121"/>
      <c r="G25" s="122"/>
      <c r="H25" s="122"/>
      <c r="I25" s="112"/>
      <c r="J25" s="123"/>
      <c r="K25" s="113"/>
      <c r="L25" s="113"/>
      <c r="M25" s="114"/>
    </row>
    <row r="26" spans="1:23" s="4" customFormat="1" ht="30.6" customHeight="1" x14ac:dyDescent="0.25">
      <c r="A26" s="108" t="s">
        <v>110</v>
      </c>
      <c r="B26" s="119">
        <v>13.129</v>
      </c>
      <c r="C26" s="119"/>
      <c r="D26" s="111">
        <v>42644</v>
      </c>
      <c r="E26" s="124"/>
      <c r="F26" s="121"/>
      <c r="G26" s="122"/>
      <c r="H26" s="122"/>
      <c r="I26" s="112"/>
      <c r="J26" s="123"/>
      <c r="K26" s="113"/>
      <c r="L26" s="113"/>
      <c r="M26" s="114"/>
    </row>
    <row r="27" spans="1:23" s="4" customFormat="1" x14ac:dyDescent="0.25">
      <c r="A27" s="105" t="s">
        <v>65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6"/>
    </row>
    <row r="28" spans="1:23" s="4" customFormat="1" ht="30" customHeight="1" x14ac:dyDescent="0.25">
      <c r="A28" s="108" t="s">
        <v>11</v>
      </c>
      <c r="B28" s="31">
        <v>9.8109999999999999</v>
      </c>
      <c r="C28" s="31">
        <v>100</v>
      </c>
      <c r="D28" s="111">
        <v>42707</v>
      </c>
      <c r="E28" s="127" t="s">
        <v>117</v>
      </c>
      <c r="F28" s="121"/>
      <c r="G28" s="122"/>
      <c r="H28" s="122"/>
      <c r="I28" s="123"/>
      <c r="J28" s="123"/>
      <c r="K28" s="113"/>
      <c r="L28" s="113"/>
      <c r="M28" s="114"/>
    </row>
    <row r="29" spans="1:23" s="4" customFormat="1" ht="29.25" customHeight="1" x14ac:dyDescent="0.25">
      <c r="A29" s="108" t="s">
        <v>110</v>
      </c>
      <c r="B29" s="31">
        <v>11.92</v>
      </c>
      <c r="C29" s="31">
        <v>100</v>
      </c>
      <c r="D29" s="111">
        <v>42707</v>
      </c>
      <c r="E29" s="128"/>
      <c r="F29" s="121"/>
      <c r="G29" s="122"/>
      <c r="H29" s="122"/>
      <c r="I29" s="123"/>
      <c r="J29" s="123"/>
      <c r="K29" s="113"/>
      <c r="L29" s="113"/>
      <c r="M29" s="114"/>
    </row>
    <row r="30" spans="1:23" s="4" customFormat="1" ht="19.5" customHeight="1" x14ac:dyDescent="0.25">
      <c r="A30" s="105" t="s">
        <v>42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7"/>
    </row>
    <row r="31" spans="1:23" s="4" customFormat="1" ht="37.5" customHeight="1" x14ac:dyDescent="0.25">
      <c r="A31" s="108" t="s">
        <v>108</v>
      </c>
      <c r="B31" s="109">
        <f>12.43*1.2</f>
        <v>14.915999999999999</v>
      </c>
      <c r="C31" s="110"/>
      <c r="D31" s="111">
        <v>42654</v>
      </c>
      <c r="E31" s="46" t="s">
        <v>144</v>
      </c>
      <c r="F31" s="129"/>
      <c r="G31" s="129"/>
      <c r="H31" s="129"/>
      <c r="I31" s="129"/>
      <c r="J31" s="129"/>
      <c r="K31" s="129"/>
      <c r="L31" s="129"/>
      <c r="M31" s="130"/>
    </row>
    <row r="32" spans="1:23" s="4" customFormat="1" ht="31.5" x14ac:dyDescent="0.25">
      <c r="A32" s="115" t="s">
        <v>113</v>
      </c>
      <c r="B32" s="109">
        <f>12.9863*1.2</f>
        <v>15.583559999999999</v>
      </c>
      <c r="C32" s="110"/>
      <c r="D32" s="131">
        <v>42654</v>
      </c>
      <c r="E32" s="46" t="s">
        <v>137</v>
      </c>
      <c r="F32" s="31"/>
      <c r="G32" s="46"/>
      <c r="H32" s="31"/>
      <c r="I32" s="112"/>
      <c r="J32" s="46"/>
      <c r="K32" s="113"/>
      <c r="L32" s="113"/>
      <c r="M32" s="114"/>
    </row>
    <row r="33" spans="1:13" s="4" customFormat="1" x14ac:dyDescent="0.25">
      <c r="A33" s="105" t="s">
        <v>83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7"/>
    </row>
    <row r="34" spans="1:13" s="4" customFormat="1" ht="47.25" customHeight="1" x14ac:dyDescent="0.25">
      <c r="A34" s="144" t="s">
        <v>108</v>
      </c>
      <c r="B34" s="31">
        <v>18.86</v>
      </c>
      <c r="C34" s="31"/>
      <c r="D34" s="111">
        <v>42826</v>
      </c>
      <c r="E34" s="141" t="s">
        <v>124</v>
      </c>
      <c r="F34" s="31"/>
      <c r="G34" s="31"/>
      <c r="H34" s="31"/>
      <c r="I34" s="112"/>
      <c r="J34" s="46"/>
      <c r="K34" s="113"/>
      <c r="L34" s="113"/>
      <c r="M34" s="114"/>
    </row>
    <row r="35" spans="1:13" s="4" customFormat="1" x14ac:dyDescent="0.25">
      <c r="A35" s="105" t="s">
        <v>84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7"/>
    </row>
    <row r="36" spans="1:13" s="4" customFormat="1" ht="28.5" customHeight="1" x14ac:dyDescent="0.25">
      <c r="A36" s="108" t="s">
        <v>11</v>
      </c>
      <c r="B36" s="119">
        <v>11.8636</v>
      </c>
      <c r="C36" s="132"/>
      <c r="D36" s="142">
        <v>42677</v>
      </c>
      <c r="E36" s="127" t="s">
        <v>116</v>
      </c>
      <c r="F36" s="31"/>
      <c r="G36" s="46"/>
      <c r="H36" s="31"/>
      <c r="I36" s="112"/>
      <c r="J36" s="46"/>
      <c r="K36" s="113"/>
      <c r="L36" s="113"/>
      <c r="M36" s="114"/>
    </row>
    <row r="37" spans="1:13" s="4" customFormat="1" ht="30" customHeight="1" x14ac:dyDescent="0.25">
      <c r="A37" s="108" t="s">
        <v>110</v>
      </c>
      <c r="B37" s="119">
        <v>14.1958</v>
      </c>
      <c r="C37" s="132"/>
      <c r="D37" s="142">
        <v>42677</v>
      </c>
      <c r="E37" s="133"/>
      <c r="F37" s="31"/>
      <c r="G37" s="46"/>
      <c r="H37" s="31"/>
      <c r="I37" s="112"/>
      <c r="J37" s="46"/>
      <c r="K37" s="113"/>
      <c r="L37" s="113"/>
      <c r="M37" s="114"/>
    </row>
    <row r="38" spans="1:13" s="4" customFormat="1" x14ac:dyDescent="0.25">
      <c r="A38" s="105" t="s">
        <v>85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7"/>
    </row>
    <row r="39" spans="1:13" s="4" customFormat="1" ht="31.5" x14ac:dyDescent="0.25">
      <c r="A39" s="108" t="s">
        <v>111</v>
      </c>
      <c r="B39" s="119">
        <f>11.43*1.2</f>
        <v>13.715999999999999</v>
      </c>
      <c r="C39" s="132"/>
      <c r="D39" s="142">
        <v>42583</v>
      </c>
      <c r="E39" s="46" t="s">
        <v>146</v>
      </c>
      <c r="F39" s="129"/>
      <c r="G39" s="129"/>
      <c r="H39" s="129"/>
      <c r="I39" s="129"/>
      <c r="J39" s="129"/>
      <c r="K39" s="129"/>
      <c r="L39" s="129"/>
      <c r="M39" s="130"/>
    </row>
    <row r="40" spans="1:13" s="4" customFormat="1" ht="39.75" customHeight="1" x14ac:dyDescent="0.25">
      <c r="A40" s="115" t="s">
        <v>113</v>
      </c>
      <c r="B40" s="134">
        <f>12.014*1.2</f>
        <v>14.416799999999999</v>
      </c>
      <c r="C40" s="132"/>
      <c r="D40" s="142">
        <v>42654</v>
      </c>
      <c r="E40" s="46" t="s">
        <v>147</v>
      </c>
      <c r="F40" s="31"/>
      <c r="G40" s="46"/>
      <c r="H40" s="31"/>
      <c r="I40" s="112"/>
      <c r="J40" s="46"/>
      <c r="K40" s="113"/>
      <c r="L40" s="113"/>
      <c r="M40" s="114"/>
    </row>
    <row r="41" spans="1:13" s="4" customFormat="1" x14ac:dyDescent="0.25">
      <c r="A41" s="105" t="s">
        <v>86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7"/>
    </row>
    <row r="42" spans="1:13" s="4" customFormat="1" ht="32.25" customHeight="1" x14ac:dyDescent="0.25">
      <c r="A42" s="108" t="s">
        <v>108</v>
      </c>
      <c r="B42" s="119">
        <f>5.97*1.2</f>
        <v>7.1639999999999997</v>
      </c>
      <c r="C42" s="132"/>
      <c r="D42" s="142">
        <v>42600</v>
      </c>
      <c r="E42" s="46" t="s">
        <v>112</v>
      </c>
      <c r="F42" s="31"/>
      <c r="G42" s="46"/>
      <c r="H42" s="31"/>
      <c r="I42" s="112"/>
      <c r="J42" s="46"/>
      <c r="K42" s="113"/>
      <c r="L42" s="113"/>
      <c r="M42" s="114"/>
    </row>
    <row r="43" spans="1:13" s="4" customFormat="1" ht="45" customHeight="1" thickBot="1" x14ac:dyDescent="0.3">
      <c r="A43" s="135" t="s">
        <v>113</v>
      </c>
      <c r="B43" s="136">
        <v>7.8</v>
      </c>
      <c r="C43" s="137"/>
      <c r="D43" s="143">
        <v>42678</v>
      </c>
      <c r="E43" s="138" t="s">
        <v>145</v>
      </c>
      <c r="F43" s="139"/>
      <c r="G43" s="139"/>
      <c r="H43" s="139"/>
      <c r="I43" s="139"/>
      <c r="J43" s="139"/>
      <c r="K43" s="139"/>
      <c r="L43" s="139"/>
      <c r="M43" s="140"/>
    </row>
  </sheetData>
  <mergeCells count="42">
    <mergeCell ref="A41:M41"/>
    <mergeCell ref="K42:M42"/>
    <mergeCell ref="K37:M37"/>
    <mergeCell ref="A38:M38"/>
    <mergeCell ref="K40:M40"/>
    <mergeCell ref="E36:E37"/>
    <mergeCell ref="A19:M19"/>
    <mergeCell ref="K20:M20"/>
    <mergeCell ref="K21:M21"/>
    <mergeCell ref="B4:E6"/>
    <mergeCell ref="K4:M18"/>
    <mergeCell ref="F4:J6"/>
    <mergeCell ref="K28:M28"/>
    <mergeCell ref="K29:M29"/>
    <mergeCell ref="E28:E29"/>
    <mergeCell ref="K23:M23"/>
    <mergeCell ref="A27:M27"/>
    <mergeCell ref="A22:M22"/>
    <mergeCell ref="A24:M24"/>
    <mergeCell ref="E25:E26"/>
    <mergeCell ref="K25:M25"/>
    <mergeCell ref="K26:M26"/>
    <mergeCell ref="H1:M1"/>
    <mergeCell ref="B12:B18"/>
    <mergeCell ref="H7:H18"/>
    <mergeCell ref="B7:B11"/>
    <mergeCell ref="G12:G18"/>
    <mergeCell ref="C7:C18"/>
    <mergeCell ref="J7:J18"/>
    <mergeCell ref="E7:E18"/>
    <mergeCell ref="D7:D18"/>
    <mergeCell ref="I7:I18"/>
    <mergeCell ref="F7:G11"/>
    <mergeCell ref="F12:F18"/>
    <mergeCell ref="A2:M3"/>
    <mergeCell ref="A4:A18"/>
    <mergeCell ref="A35:M35"/>
    <mergeCell ref="K36:M36"/>
    <mergeCell ref="A33:M33"/>
    <mergeCell ref="A30:M30"/>
    <mergeCell ref="K32:M32"/>
    <mergeCell ref="K34:M34"/>
  </mergeCells>
  <phoneticPr fontId="0" type="noConversion"/>
  <printOptions horizontalCentered="1"/>
  <pageMargins left="0.59055118110236227" right="0.39370078740157483" top="0.59055118110236227" bottom="0.39370078740157483" header="0.31496062992125984" footer="0.31496062992125984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abSelected="1" view="pageBreakPreview" topLeftCell="A34" zoomScale="75" zoomScaleNormal="100" zoomScaleSheetLayoutView="75" workbookViewId="0">
      <selection activeCell="A4" sqref="A4:M43"/>
    </sheetView>
  </sheetViews>
  <sheetFormatPr defaultRowHeight="15.75" x14ac:dyDescent="0.25"/>
  <cols>
    <col min="1" max="1" width="30.5703125" style="3" customWidth="1"/>
    <col min="2" max="2" width="15.42578125" style="3" customWidth="1"/>
    <col min="3" max="3" width="3.5703125" style="4" hidden="1" customWidth="1"/>
    <col min="4" max="4" width="19.5703125" style="3" customWidth="1"/>
    <col min="5" max="5" width="42.5703125" style="3" customWidth="1"/>
    <col min="6" max="6" width="13" style="3" hidden="1" customWidth="1"/>
    <col min="7" max="7" width="11.85546875" style="3" hidden="1" customWidth="1"/>
    <col min="8" max="8" width="10.85546875" style="3" hidden="1" customWidth="1"/>
    <col min="9" max="9" width="11.5703125" style="3" hidden="1" customWidth="1"/>
    <col min="10" max="10" width="20.28515625" style="3" hidden="1" customWidth="1"/>
    <col min="11" max="11" width="11.140625" style="3" hidden="1" customWidth="1"/>
    <col min="12" max="12" width="2.140625" style="3" hidden="1" customWidth="1"/>
    <col min="13" max="13" width="0.140625" style="3" customWidth="1"/>
    <col min="14" max="16384" width="9.140625" style="3"/>
  </cols>
  <sheetData>
    <row r="1" spans="1:13" x14ac:dyDescent="0.25">
      <c r="H1" s="87"/>
      <c r="I1" s="88"/>
      <c r="J1" s="88"/>
      <c r="K1" s="88"/>
      <c r="L1" s="88"/>
      <c r="M1" s="88"/>
    </row>
    <row r="2" spans="1:13" ht="44.25" customHeight="1" thickBot="1" x14ac:dyDescent="0.3">
      <c r="A2" s="89" t="s">
        <v>134</v>
      </c>
      <c r="B2" s="89"/>
      <c r="C2" s="89"/>
      <c r="D2" s="89"/>
      <c r="E2" s="89"/>
      <c r="F2" s="89"/>
      <c r="G2" s="89"/>
      <c r="H2" s="89"/>
      <c r="I2" s="90"/>
      <c r="J2" s="90"/>
      <c r="K2" s="90"/>
      <c r="L2" s="90"/>
      <c r="M2" s="90"/>
    </row>
    <row r="3" spans="1:13" hidden="1" x14ac:dyDescent="0.2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  <c r="L3" s="90"/>
      <c r="M3" s="90"/>
    </row>
    <row r="4" spans="1:13" ht="15" customHeight="1" x14ac:dyDescent="0.25">
      <c r="A4" s="91" t="s">
        <v>61</v>
      </c>
      <c r="B4" s="92" t="s">
        <v>97</v>
      </c>
      <c r="C4" s="93"/>
      <c r="D4" s="93"/>
      <c r="E4" s="93"/>
      <c r="F4" s="92" t="s">
        <v>62</v>
      </c>
      <c r="G4" s="92"/>
      <c r="H4" s="92"/>
      <c r="I4" s="92"/>
      <c r="J4" s="92"/>
      <c r="K4" s="94" t="s">
        <v>0</v>
      </c>
      <c r="L4" s="94"/>
      <c r="M4" s="95"/>
    </row>
    <row r="5" spans="1:13" ht="12" customHeight="1" x14ac:dyDescent="0.25">
      <c r="A5" s="96"/>
      <c r="B5" s="97"/>
      <c r="C5" s="97"/>
      <c r="D5" s="97"/>
      <c r="E5" s="97"/>
      <c r="F5" s="98"/>
      <c r="G5" s="98"/>
      <c r="H5" s="98"/>
      <c r="I5" s="98"/>
      <c r="J5" s="98"/>
      <c r="K5" s="99"/>
      <c r="L5" s="99"/>
      <c r="M5" s="100"/>
    </row>
    <row r="6" spans="1:13" ht="15" hidden="1" customHeight="1" x14ac:dyDescent="0.25">
      <c r="A6" s="96"/>
      <c r="B6" s="97"/>
      <c r="C6" s="97"/>
      <c r="D6" s="97"/>
      <c r="E6" s="97"/>
      <c r="F6" s="98"/>
      <c r="G6" s="98"/>
      <c r="H6" s="98"/>
      <c r="I6" s="98"/>
      <c r="J6" s="98"/>
      <c r="K6" s="99"/>
      <c r="L6" s="99"/>
      <c r="M6" s="100"/>
    </row>
    <row r="7" spans="1:13" ht="15" customHeight="1" x14ac:dyDescent="0.25">
      <c r="A7" s="96"/>
      <c r="B7" s="99" t="s">
        <v>22</v>
      </c>
      <c r="C7" s="101"/>
      <c r="D7" s="102" t="s">
        <v>7</v>
      </c>
      <c r="E7" s="102" t="s">
        <v>100</v>
      </c>
      <c r="F7" s="99" t="s">
        <v>22</v>
      </c>
      <c r="G7" s="99"/>
      <c r="H7" s="103" t="s">
        <v>27</v>
      </c>
      <c r="I7" s="104" t="s">
        <v>7</v>
      </c>
      <c r="J7" s="102" t="s">
        <v>95</v>
      </c>
      <c r="K7" s="99"/>
      <c r="L7" s="99"/>
      <c r="M7" s="100"/>
    </row>
    <row r="8" spans="1:13" ht="15" customHeight="1" x14ac:dyDescent="0.25">
      <c r="A8" s="96"/>
      <c r="B8" s="99"/>
      <c r="C8" s="101"/>
      <c r="D8" s="102"/>
      <c r="E8" s="102"/>
      <c r="F8" s="99"/>
      <c r="G8" s="99"/>
      <c r="H8" s="103"/>
      <c r="I8" s="104"/>
      <c r="J8" s="102"/>
      <c r="K8" s="99"/>
      <c r="L8" s="99"/>
      <c r="M8" s="100"/>
    </row>
    <row r="9" spans="1:13" ht="15" customHeight="1" x14ac:dyDescent="0.25">
      <c r="A9" s="96"/>
      <c r="B9" s="99"/>
      <c r="C9" s="101"/>
      <c r="D9" s="102"/>
      <c r="E9" s="102"/>
      <c r="F9" s="99"/>
      <c r="G9" s="99"/>
      <c r="H9" s="103"/>
      <c r="I9" s="104"/>
      <c r="J9" s="102"/>
      <c r="K9" s="99"/>
      <c r="L9" s="99"/>
      <c r="M9" s="100"/>
    </row>
    <row r="10" spans="1:13" ht="15" hidden="1" customHeight="1" x14ac:dyDescent="0.25">
      <c r="A10" s="96"/>
      <c r="B10" s="99"/>
      <c r="C10" s="101"/>
      <c r="D10" s="102"/>
      <c r="E10" s="102"/>
      <c r="F10" s="99"/>
      <c r="G10" s="99"/>
      <c r="H10" s="103"/>
      <c r="I10" s="104"/>
      <c r="J10" s="102"/>
      <c r="K10" s="99"/>
      <c r="L10" s="99"/>
      <c r="M10" s="100"/>
    </row>
    <row r="11" spans="1:13" ht="4.5" customHeight="1" x14ac:dyDescent="0.25">
      <c r="A11" s="96"/>
      <c r="B11" s="99"/>
      <c r="C11" s="101"/>
      <c r="D11" s="102"/>
      <c r="E11" s="102"/>
      <c r="F11" s="99"/>
      <c r="G11" s="99"/>
      <c r="H11" s="103"/>
      <c r="I11" s="104"/>
      <c r="J11" s="102"/>
      <c r="K11" s="99"/>
      <c r="L11" s="99"/>
      <c r="M11" s="100"/>
    </row>
    <row r="12" spans="1:13" ht="15" customHeight="1" x14ac:dyDescent="0.25">
      <c r="A12" s="96"/>
      <c r="B12" s="40" t="s">
        <v>23</v>
      </c>
      <c r="C12" s="101"/>
      <c r="D12" s="102"/>
      <c r="E12" s="102"/>
      <c r="F12" s="40" t="s">
        <v>23</v>
      </c>
      <c r="G12" s="40" t="s">
        <v>24</v>
      </c>
      <c r="H12" s="103"/>
      <c r="I12" s="104"/>
      <c r="J12" s="102"/>
      <c r="K12" s="99"/>
      <c r="L12" s="99"/>
      <c r="M12" s="100"/>
    </row>
    <row r="13" spans="1:13" ht="15" customHeight="1" x14ac:dyDescent="0.25">
      <c r="A13" s="96"/>
      <c r="B13" s="40"/>
      <c r="C13" s="101"/>
      <c r="D13" s="102"/>
      <c r="E13" s="102"/>
      <c r="F13" s="40"/>
      <c r="G13" s="40"/>
      <c r="H13" s="103"/>
      <c r="I13" s="104"/>
      <c r="J13" s="102"/>
      <c r="K13" s="99"/>
      <c r="L13" s="99"/>
      <c r="M13" s="100"/>
    </row>
    <row r="14" spans="1:13" ht="15" customHeight="1" x14ac:dyDescent="0.25">
      <c r="A14" s="96"/>
      <c r="B14" s="40"/>
      <c r="C14" s="101"/>
      <c r="D14" s="102"/>
      <c r="E14" s="102"/>
      <c r="F14" s="40"/>
      <c r="G14" s="40"/>
      <c r="H14" s="103"/>
      <c r="I14" s="104"/>
      <c r="J14" s="102"/>
      <c r="K14" s="99"/>
      <c r="L14" s="99"/>
      <c r="M14" s="100"/>
    </row>
    <row r="15" spans="1:13" ht="15" customHeight="1" x14ac:dyDescent="0.25">
      <c r="A15" s="96"/>
      <c r="B15" s="40"/>
      <c r="C15" s="101"/>
      <c r="D15" s="102"/>
      <c r="E15" s="102"/>
      <c r="F15" s="40"/>
      <c r="G15" s="40"/>
      <c r="H15" s="103"/>
      <c r="I15" s="104"/>
      <c r="J15" s="102"/>
      <c r="K15" s="99"/>
      <c r="L15" s="99"/>
      <c r="M15" s="100"/>
    </row>
    <row r="16" spans="1:13" ht="6.75" customHeight="1" x14ac:dyDescent="0.25">
      <c r="A16" s="96"/>
      <c r="B16" s="40"/>
      <c r="C16" s="101"/>
      <c r="D16" s="102"/>
      <c r="E16" s="102"/>
      <c r="F16" s="40"/>
      <c r="G16" s="40"/>
      <c r="H16" s="103"/>
      <c r="I16" s="104"/>
      <c r="J16" s="102"/>
      <c r="K16" s="99"/>
      <c r="L16" s="99"/>
      <c r="M16" s="100"/>
    </row>
    <row r="17" spans="1:23" ht="12" hidden="1" customHeight="1" x14ac:dyDescent="0.25">
      <c r="A17" s="96"/>
      <c r="B17" s="40"/>
      <c r="C17" s="101"/>
      <c r="D17" s="102"/>
      <c r="E17" s="102"/>
      <c r="F17" s="40"/>
      <c r="G17" s="40"/>
      <c r="H17" s="103"/>
      <c r="I17" s="104"/>
      <c r="J17" s="102"/>
      <c r="K17" s="99"/>
      <c r="L17" s="99"/>
      <c r="M17" s="100"/>
    </row>
    <row r="18" spans="1:23" ht="15.75" hidden="1" customHeight="1" x14ac:dyDescent="0.25">
      <c r="A18" s="96"/>
      <c r="B18" s="40"/>
      <c r="C18" s="101"/>
      <c r="D18" s="102"/>
      <c r="E18" s="102"/>
      <c r="F18" s="40"/>
      <c r="G18" s="40"/>
      <c r="H18" s="103"/>
      <c r="I18" s="104"/>
      <c r="J18" s="102"/>
      <c r="K18" s="99"/>
      <c r="L18" s="99"/>
      <c r="M18" s="100"/>
    </row>
    <row r="19" spans="1:23" x14ac:dyDescent="0.25">
      <c r="A19" s="105" t="s">
        <v>43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7"/>
    </row>
    <row r="20" spans="1:23" s="4" customFormat="1" ht="34.5" customHeight="1" x14ac:dyDescent="0.25">
      <c r="A20" s="108" t="s">
        <v>108</v>
      </c>
      <c r="B20" s="109">
        <f>4.88*1.2</f>
        <v>5.8559999999999999</v>
      </c>
      <c r="C20" s="110"/>
      <c r="D20" s="111">
        <v>42604</v>
      </c>
      <c r="E20" s="46" t="s">
        <v>107</v>
      </c>
      <c r="F20" s="31"/>
      <c r="G20" s="46"/>
      <c r="H20" s="31"/>
      <c r="I20" s="112"/>
      <c r="J20" s="46"/>
      <c r="K20" s="113"/>
      <c r="L20" s="113"/>
      <c r="M20" s="114"/>
    </row>
    <row r="21" spans="1:23" s="4" customFormat="1" ht="31.5" x14ac:dyDescent="0.25">
      <c r="A21" s="115" t="s">
        <v>113</v>
      </c>
      <c r="B21" s="109">
        <f>5.2111*1.2</f>
        <v>6.2533199999999995</v>
      </c>
      <c r="C21" s="110"/>
      <c r="D21" s="111">
        <v>42604</v>
      </c>
      <c r="E21" s="46" t="s">
        <v>109</v>
      </c>
      <c r="F21" s="31"/>
      <c r="G21" s="46"/>
      <c r="H21" s="31"/>
      <c r="I21" s="112"/>
      <c r="J21" s="46"/>
      <c r="K21" s="113"/>
      <c r="L21" s="113"/>
      <c r="M21" s="114"/>
    </row>
    <row r="22" spans="1:23" s="4" customFormat="1" ht="21" customHeight="1" x14ac:dyDescent="0.25">
      <c r="A22" s="105" t="s">
        <v>31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7"/>
      <c r="N22" s="116"/>
      <c r="O22" s="116"/>
      <c r="P22" s="116"/>
      <c r="Q22" s="116"/>
      <c r="R22" s="116"/>
      <c r="S22" s="117"/>
      <c r="T22" s="117"/>
      <c r="U22" s="117"/>
      <c r="V22" s="117"/>
      <c r="W22" s="117"/>
    </row>
    <row r="23" spans="1:23" s="4" customFormat="1" ht="37.5" customHeight="1" x14ac:dyDescent="0.25">
      <c r="A23" s="108" t="s">
        <v>108</v>
      </c>
      <c r="B23" s="41">
        <v>13.452</v>
      </c>
      <c r="C23" s="41"/>
      <c r="D23" s="111">
        <v>42125</v>
      </c>
      <c r="E23" s="118" t="s">
        <v>30</v>
      </c>
      <c r="F23" s="41"/>
      <c r="G23" s="41"/>
      <c r="H23" s="41"/>
      <c r="I23" s="112"/>
      <c r="J23" s="118"/>
      <c r="K23" s="113"/>
      <c r="L23" s="113"/>
      <c r="M23" s="114"/>
    </row>
    <row r="24" spans="1:23" s="4" customFormat="1" ht="20.25" customHeight="1" x14ac:dyDescent="0.25">
      <c r="A24" s="105" t="s">
        <v>32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7"/>
    </row>
    <row r="25" spans="1:23" s="4" customFormat="1" ht="25.9" customHeight="1" x14ac:dyDescent="0.25">
      <c r="A25" s="108" t="s">
        <v>11</v>
      </c>
      <c r="B25" s="119">
        <v>9.6310000000000002</v>
      </c>
      <c r="C25" s="119"/>
      <c r="D25" s="111">
        <v>42644</v>
      </c>
      <c r="E25" s="120" t="s">
        <v>135</v>
      </c>
      <c r="F25" s="121"/>
      <c r="G25" s="122"/>
      <c r="H25" s="122"/>
      <c r="I25" s="112"/>
      <c r="J25" s="123"/>
      <c r="K25" s="113"/>
      <c r="L25" s="113"/>
      <c r="M25" s="114"/>
    </row>
    <row r="26" spans="1:23" s="4" customFormat="1" ht="30.6" customHeight="1" x14ac:dyDescent="0.25">
      <c r="A26" s="108" t="s">
        <v>110</v>
      </c>
      <c r="B26" s="119">
        <v>14.446999999999999</v>
      </c>
      <c r="C26" s="119"/>
      <c r="D26" s="111">
        <v>42644</v>
      </c>
      <c r="E26" s="124"/>
      <c r="F26" s="121"/>
      <c r="G26" s="122"/>
      <c r="H26" s="122"/>
      <c r="I26" s="112"/>
      <c r="J26" s="123"/>
      <c r="K26" s="113"/>
      <c r="L26" s="113"/>
      <c r="M26" s="114"/>
    </row>
    <row r="27" spans="1:23" s="4" customFormat="1" x14ac:dyDescent="0.25">
      <c r="A27" s="105" t="s">
        <v>65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6"/>
    </row>
    <row r="28" spans="1:23" s="4" customFormat="1" ht="30" customHeight="1" x14ac:dyDescent="0.25">
      <c r="A28" s="108" t="s">
        <v>11</v>
      </c>
      <c r="B28" s="31">
        <v>7.9279999999999999</v>
      </c>
      <c r="C28" s="31">
        <v>100</v>
      </c>
      <c r="D28" s="111">
        <v>42707</v>
      </c>
      <c r="E28" s="127" t="s">
        <v>117</v>
      </c>
      <c r="F28" s="121"/>
      <c r="G28" s="122"/>
      <c r="H28" s="122"/>
      <c r="I28" s="123"/>
      <c r="J28" s="123"/>
      <c r="K28" s="113"/>
      <c r="L28" s="113"/>
      <c r="M28" s="114"/>
    </row>
    <row r="29" spans="1:23" s="4" customFormat="1" ht="22.5" customHeight="1" x14ac:dyDescent="0.25">
      <c r="A29" s="108" t="s">
        <v>110</v>
      </c>
      <c r="B29" s="31">
        <v>10.807700000000001</v>
      </c>
      <c r="C29" s="31">
        <v>100</v>
      </c>
      <c r="D29" s="111">
        <v>42707</v>
      </c>
      <c r="E29" s="128"/>
      <c r="F29" s="121"/>
      <c r="G29" s="122"/>
      <c r="H29" s="122"/>
      <c r="I29" s="123"/>
      <c r="J29" s="123"/>
      <c r="K29" s="113"/>
      <c r="L29" s="113"/>
      <c r="M29" s="114"/>
    </row>
    <row r="30" spans="1:23" s="4" customFormat="1" ht="19.5" customHeight="1" x14ac:dyDescent="0.25">
      <c r="A30" s="105" t="s">
        <v>42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7"/>
    </row>
    <row r="31" spans="1:23" s="4" customFormat="1" ht="44.25" customHeight="1" x14ac:dyDescent="0.25">
      <c r="A31" s="108" t="s">
        <v>108</v>
      </c>
      <c r="B31" s="109">
        <f>5.15*1.2</f>
        <v>6.1800000000000006</v>
      </c>
      <c r="C31" s="110"/>
      <c r="D31" s="111">
        <v>42654</v>
      </c>
      <c r="E31" s="46" t="s">
        <v>136</v>
      </c>
      <c r="F31" s="129"/>
      <c r="G31" s="129"/>
      <c r="H31" s="129"/>
      <c r="I31" s="129"/>
      <c r="J31" s="129"/>
      <c r="K31" s="129"/>
      <c r="L31" s="129"/>
      <c r="M31" s="130"/>
    </row>
    <row r="32" spans="1:23" s="4" customFormat="1" ht="35.25" customHeight="1" x14ac:dyDescent="0.25">
      <c r="A32" s="115" t="s">
        <v>113</v>
      </c>
      <c r="B32" s="109">
        <f>5.3917*1.2</f>
        <v>6.47004</v>
      </c>
      <c r="C32" s="110"/>
      <c r="D32" s="142">
        <v>42654</v>
      </c>
      <c r="E32" s="46" t="s">
        <v>137</v>
      </c>
      <c r="F32" s="31"/>
      <c r="G32" s="46"/>
      <c r="H32" s="31"/>
      <c r="I32" s="112"/>
      <c r="J32" s="46"/>
      <c r="K32" s="113"/>
      <c r="L32" s="113"/>
      <c r="M32" s="114"/>
    </row>
    <row r="33" spans="1:13" s="4" customFormat="1" x14ac:dyDescent="0.25">
      <c r="A33" s="105" t="s">
        <v>83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7"/>
    </row>
    <row r="34" spans="1:13" s="4" customFormat="1" ht="48" customHeight="1" x14ac:dyDescent="0.25">
      <c r="A34" s="108" t="s">
        <v>108</v>
      </c>
      <c r="B34" s="109">
        <v>18</v>
      </c>
      <c r="C34" s="31"/>
      <c r="D34" s="111">
        <v>42826</v>
      </c>
      <c r="E34" s="141" t="s">
        <v>124</v>
      </c>
      <c r="F34" s="31"/>
      <c r="G34" s="31"/>
      <c r="H34" s="31"/>
      <c r="I34" s="112"/>
      <c r="J34" s="46"/>
      <c r="K34" s="113"/>
      <c r="L34" s="113"/>
      <c r="M34" s="114"/>
    </row>
    <row r="35" spans="1:13" s="4" customFormat="1" x14ac:dyDescent="0.25">
      <c r="A35" s="105" t="s">
        <v>84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7"/>
    </row>
    <row r="36" spans="1:13" s="4" customFormat="1" ht="37.5" customHeight="1" x14ac:dyDescent="0.25">
      <c r="A36" s="108" t="s">
        <v>11</v>
      </c>
      <c r="B36" s="119">
        <v>6.5388999999999999</v>
      </c>
      <c r="C36" s="132"/>
      <c r="D36" s="142">
        <v>42677</v>
      </c>
      <c r="E36" s="127" t="s">
        <v>116</v>
      </c>
      <c r="F36" s="31"/>
      <c r="G36" s="46"/>
      <c r="H36" s="31"/>
      <c r="I36" s="112"/>
      <c r="J36" s="46"/>
      <c r="K36" s="113"/>
      <c r="L36" s="113"/>
      <c r="M36" s="114"/>
    </row>
    <row r="37" spans="1:13" s="4" customFormat="1" ht="39.75" customHeight="1" x14ac:dyDescent="0.25">
      <c r="A37" s="108" t="s">
        <v>110</v>
      </c>
      <c r="B37" s="119">
        <v>13.456200000000001</v>
      </c>
      <c r="C37" s="132"/>
      <c r="D37" s="142">
        <v>42677</v>
      </c>
      <c r="E37" s="133"/>
      <c r="F37" s="31"/>
      <c r="G37" s="46"/>
      <c r="H37" s="31"/>
      <c r="I37" s="112"/>
      <c r="J37" s="46"/>
      <c r="K37" s="113"/>
      <c r="L37" s="113"/>
      <c r="M37" s="114"/>
    </row>
    <row r="38" spans="1:13" s="4" customFormat="1" x14ac:dyDescent="0.25">
      <c r="A38" s="105" t="s">
        <v>85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7"/>
    </row>
    <row r="39" spans="1:13" s="4" customFormat="1" ht="45.75" customHeight="1" x14ac:dyDescent="0.25">
      <c r="A39" s="108" t="s">
        <v>111</v>
      </c>
      <c r="B39" s="119">
        <f>15.69*1.2</f>
        <v>18.827999999999999</v>
      </c>
      <c r="C39" s="132"/>
      <c r="D39" s="142">
        <v>42583</v>
      </c>
      <c r="E39" s="46" t="s">
        <v>138</v>
      </c>
      <c r="F39" s="129"/>
      <c r="G39" s="129"/>
      <c r="H39" s="129"/>
      <c r="I39" s="129"/>
      <c r="J39" s="129"/>
      <c r="K39" s="129"/>
      <c r="L39" s="129"/>
      <c r="M39" s="130"/>
    </row>
    <row r="40" spans="1:13" s="4" customFormat="1" ht="50.25" customHeight="1" x14ac:dyDescent="0.25">
      <c r="A40" s="115" t="s">
        <v>113</v>
      </c>
      <c r="B40" s="134">
        <f>16.5157*1.2</f>
        <v>19.818839999999998</v>
      </c>
      <c r="C40" s="132"/>
      <c r="D40" s="142">
        <v>42654</v>
      </c>
      <c r="E40" s="46" t="s">
        <v>139</v>
      </c>
      <c r="F40" s="31"/>
      <c r="G40" s="46"/>
      <c r="H40" s="31"/>
      <c r="I40" s="112"/>
      <c r="J40" s="46"/>
      <c r="K40" s="113"/>
      <c r="L40" s="113"/>
      <c r="M40" s="114"/>
    </row>
    <row r="41" spans="1:13" s="4" customFormat="1" x14ac:dyDescent="0.25">
      <c r="A41" s="105" t="s">
        <v>86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7"/>
    </row>
    <row r="42" spans="1:13" s="4" customFormat="1" ht="25.5" customHeight="1" x14ac:dyDescent="0.25">
      <c r="A42" s="108" t="s">
        <v>108</v>
      </c>
      <c r="B42" s="134">
        <f>16.25*1.2</f>
        <v>19.5</v>
      </c>
      <c r="C42" s="132"/>
      <c r="D42" s="142">
        <v>42600</v>
      </c>
      <c r="E42" s="46" t="s">
        <v>112</v>
      </c>
      <c r="F42" s="31"/>
      <c r="G42" s="46"/>
      <c r="H42" s="31"/>
      <c r="I42" s="112"/>
      <c r="J42" s="46"/>
      <c r="K42" s="113"/>
      <c r="L42" s="113"/>
      <c r="M42" s="114"/>
    </row>
    <row r="43" spans="1:13" s="4" customFormat="1" ht="46.5" customHeight="1" thickBot="1" x14ac:dyDescent="0.3">
      <c r="A43" s="135" t="s">
        <v>113</v>
      </c>
      <c r="B43" s="136">
        <v>21.23</v>
      </c>
      <c r="C43" s="137"/>
      <c r="D43" s="143">
        <v>42678</v>
      </c>
      <c r="E43" s="138" t="s">
        <v>140</v>
      </c>
      <c r="F43" s="139"/>
      <c r="G43" s="139"/>
      <c r="H43" s="139"/>
      <c r="I43" s="139"/>
      <c r="J43" s="139"/>
      <c r="K43" s="139"/>
      <c r="L43" s="139"/>
      <c r="M43" s="140"/>
    </row>
  </sheetData>
  <mergeCells count="42">
    <mergeCell ref="A30:M30"/>
    <mergeCell ref="K32:M32"/>
    <mergeCell ref="A33:M33"/>
    <mergeCell ref="K34:M34"/>
    <mergeCell ref="K42:M42"/>
    <mergeCell ref="E36:E37"/>
    <mergeCell ref="A35:M35"/>
    <mergeCell ref="K36:M36"/>
    <mergeCell ref="K37:M37"/>
    <mergeCell ref="A38:M38"/>
    <mergeCell ref="K40:M40"/>
    <mergeCell ref="A41:M41"/>
    <mergeCell ref="E25:E26"/>
    <mergeCell ref="K25:M25"/>
    <mergeCell ref="K26:M26"/>
    <mergeCell ref="A27:M27"/>
    <mergeCell ref="E28:E29"/>
    <mergeCell ref="K28:M28"/>
    <mergeCell ref="K29:M29"/>
    <mergeCell ref="A24:M24"/>
    <mergeCell ref="F7:G11"/>
    <mergeCell ref="H7:H18"/>
    <mergeCell ref="I7:I18"/>
    <mergeCell ref="J7:J18"/>
    <mergeCell ref="B12:B18"/>
    <mergeCell ref="F12:F18"/>
    <mergeCell ref="G12:G18"/>
    <mergeCell ref="A19:M19"/>
    <mergeCell ref="K20:M20"/>
    <mergeCell ref="K21:M21"/>
    <mergeCell ref="A22:M22"/>
    <mergeCell ref="K23:M23"/>
    <mergeCell ref="H1:M1"/>
    <mergeCell ref="A2:M3"/>
    <mergeCell ref="A4:A18"/>
    <mergeCell ref="B4:E6"/>
    <mergeCell ref="F4:J6"/>
    <mergeCell ref="K4:M18"/>
    <mergeCell ref="B7:B11"/>
    <mergeCell ref="C7:C18"/>
    <mergeCell ref="D7:D18"/>
    <mergeCell ref="E7:E18"/>
  </mergeCells>
  <printOptions horizontalCentered="1"/>
  <pageMargins left="0.59055118110236227" right="0.39370078740157483" top="0.59055118110236227" bottom="0.39370078740157483" header="0.31496062992125984" footer="0.31496062992125984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view="pageBreakPreview" topLeftCell="A38" zoomScale="75" zoomScaleNormal="100" zoomScaleSheetLayoutView="75" workbookViewId="0">
      <selection activeCell="G18" sqref="G18"/>
    </sheetView>
  </sheetViews>
  <sheetFormatPr defaultRowHeight="15.75" x14ac:dyDescent="0.25"/>
  <cols>
    <col min="1" max="1" width="24.42578125" style="3" customWidth="1"/>
    <col min="2" max="2" width="11.140625" style="3" customWidth="1"/>
    <col min="3" max="3" width="13.42578125" style="3" customWidth="1"/>
    <col min="4" max="4" width="9.28515625" style="3" customWidth="1"/>
    <col min="5" max="5" width="9.42578125" style="3" customWidth="1"/>
    <col min="6" max="6" width="16.42578125" style="3" customWidth="1"/>
    <col min="7" max="7" width="27.5703125" style="3" customWidth="1"/>
    <col min="8" max="8" width="13" style="86" customWidth="1"/>
    <col min="9" max="9" width="9.42578125" style="86" hidden="1" customWidth="1"/>
    <col min="10" max="10" width="10.140625" style="3" hidden="1" customWidth="1"/>
    <col min="11" max="12" width="0" style="3" hidden="1" customWidth="1"/>
    <col min="13" max="13" width="8.7109375" style="3" hidden="1" customWidth="1"/>
    <col min="14" max="14" width="12.7109375" style="3" hidden="1" customWidth="1"/>
    <col min="15" max="15" width="18.85546875" style="3" hidden="1" customWidth="1"/>
    <col min="16" max="16" width="8.42578125" style="3" hidden="1" customWidth="1"/>
    <col min="17" max="18" width="8.28515625" style="3" hidden="1" customWidth="1"/>
    <col min="19" max="19" width="4.5703125" style="3" customWidth="1"/>
    <col min="20" max="16384" width="9.140625" style="3"/>
  </cols>
  <sheetData>
    <row r="1" spans="1:18" x14ac:dyDescent="0.25">
      <c r="A1" s="1" t="s">
        <v>125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</row>
    <row r="3" spans="1: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</row>
    <row r="4" spans="1:18" ht="2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2"/>
      <c r="Q4" s="2"/>
      <c r="R4" s="2"/>
    </row>
    <row r="5" spans="1:18" hidden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2"/>
      <c r="Q5" s="2"/>
      <c r="R5" s="2"/>
    </row>
    <row r="6" spans="1:18" ht="6.75" customHeight="1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5" t="s">
        <v>19</v>
      </c>
      <c r="B7" s="6" t="s">
        <v>98</v>
      </c>
      <c r="C7" s="6"/>
      <c r="D7" s="6"/>
      <c r="E7" s="6"/>
      <c r="F7" s="6"/>
      <c r="G7" s="7" t="s">
        <v>101</v>
      </c>
      <c r="H7" s="7" t="s">
        <v>102</v>
      </c>
      <c r="I7" s="8"/>
      <c r="J7" s="9" t="s">
        <v>66</v>
      </c>
      <c r="K7" s="9"/>
      <c r="L7" s="9"/>
      <c r="M7" s="9"/>
      <c r="N7" s="9"/>
      <c r="O7" s="7" t="s">
        <v>1</v>
      </c>
      <c r="P7" s="8" t="s">
        <v>21</v>
      </c>
      <c r="Q7" s="8" t="s">
        <v>25</v>
      </c>
      <c r="R7" s="10" t="s">
        <v>18</v>
      </c>
    </row>
    <row r="8" spans="1:18" ht="15" customHeight="1" x14ac:dyDescent="0.25">
      <c r="A8" s="11"/>
      <c r="B8" s="12"/>
      <c r="C8" s="12"/>
      <c r="D8" s="12"/>
      <c r="E8" s="12"/>
      <c r="F8" s="12"/>
      <c r="G8" s="13"/>
      <c r="H8" s="14"/>
      <c r="I8" s="15"/>
      <c r="J8" s="16"/>
      <c r="K8" s="16"/>
      <c r="L8" s="16"/>
      <c r="M8" s="16"/>
      <c r="N8" s="16"/>
      <c r="O8" s="14"/>
      <c r="P8" s="15"/>
      <c r="Q8" s="15"/>
      <c r="R8" s="17"/>
    </row>
    <row r="9" spans="1:18" x14ac:dyDescent="0.25">
      <c r="A9" s="11"/>
      <c r="B9" s="18" t="s">
        <v>13</v>
      </c>
      <c r="C9" s="19" t="s">
        <v>14</v>
      </c>
      <c r="D9" s="18" t="s">
        <v>15</v>
      </c>
      <c r="E9" s="20" t="s">
        <v>16</v>
      </c>
      <c r="F9" s="20" t="s">
        <v>17</v>
      </c>
      <c r="G9" s="13"/>
      <c r="H9" s="14"/>
      <c r="I9" s="15"/>
      <c r="J9" s="18" t="s">
        <v>13</v>
      </c>
      <c r="K9" s="19" t="s">
        <v>14</v>
      </c>
      <c r="L9" s="18" t="s">
        <v>15</v>
      </c>
      <c r="M9" s="14" t="s">
        <v>16</v>
      </c>
      <c r="N9" s="14" t="s">
        <v>17</v>
      </c>
      <c r="O9" s="14"/>
      <c r="P9" s="15"/>
      <c r="Q9" s="15"/>
      <c r="R9" s="17"/>
    </row>
    <row r="10" spans="1:18" ht="15" customHeight="1" x14ac:dyDescent="0.25">
      <c r="A10" s="11"/>
      <c r="B10" s="21"/>
      <c r="C10" s="21"/>
      <c r="D10" s="21"/>
      <c r="E10" s="22"/>
      <c r="F10" s="22"/>
      <c r="G10" s="13"/>
      <c r="H10" s="14"/>
      <c r="I10" s="15"/>
      <c r="J10" s="18"/>
      <c r="K10" s="19"/>
      <c r="L10" s="18"/>
      <c r="M10" s="14"/>
      <c r="N10" s="14"/>
      <c r="O10" s="14"/>
      <c r="P10" s="15"/>
      <c r="Q10" s="15"/>
      <c r="R10" s="17"/>
    </row>
    <row r="11" spans="1:18" x14ac:dyDescent="0.25">
      <c r="A11" s="11"/>
      <c r="B11" s="21"/>
      <c r="C11" s="21"/>
      <c r="D11" s="21"/>
      <c r="E11" s="22"/>
      <c r="F11" s="22"/>
      <c r="G11" s="13"/>
      <c r="H11" s="14"/>
      <c r="I11" s="15"/>
      <c r="J11" s="18"/>
      <c r="K11" s="19"/>
      <c r="L11" s="18"/>
      <c r="M11" s="14"/>
      <c r="N11" s="14"/>
      <c r="O11" s="14"/>
      <c r="P11" s="15"/>
      <c r="Q11" s="15"/>
      <c r="R11" s="17"/>
    </row>
    <row r="12" spans="1:18" x14ac:dyDescent="0.25">
      <c r="A12" s="11"/>
      <c r="B12" s="21"/>
      <c r="C12" s="21"/>
      <c r="D12" s="21"/>
      <c r="E12" s="22"/>
      <c r="F12" s="22"/>
      <c r="G12" s="13"/>
      <c r="H12" s="14"/>
      <c r="I12" s="15"/>
      <c r="J12" s="18"/>
      <c r="K12" s="19"/>
      <c r="L12" s="18"/>
      <c r="M12" s="14"/>
      <c r="N12" s="14"/>
      <c r="O12" s="14"/>
      <c r="P12" s="15"/>
      <c r="Q12" s="15"/>
      <c r="R12" s="17"/>
    </row>
    <row r="13" spans="1:18" x14ac:dyDescent="0.25">
      <c r="A13" s="11"/>
      <c r="B13" s="21"/>
      <c r="C13" s="21"/>
      <c r="D13" s="21"/>
      <c r="E13" s="22"/>
      <c r="F13" s="22"/>
      <c r="G13" s="13"/>
      <c r="H13" s="14"/>
      <c r="I13" s="15"/>
      <c r="J13" s="18"/>
      <c r="K13" s="19"/>
      <c r="L13" s="18"/>
      <c r="M13" s="14"/>
      <c r="N13" s="14"/>
      <c r="O13" s="14"/>
      <c r="P13" s="15"/>
      <c r="Q13" s="15"/>
      <c r="R13" s="17"/>
    </row>
    <row r="14" spans="1:18" x14ac:dyDescent="0.25">
      <c r="A14" s="11"/>
      <c r="B14" s="21"/>
      <c r="C14" s="21"/>
      <c r="D14" s="21"/>
      <c r="E14" s="22"/>
      <c r="F14" s="22"/>
      <c r="G14" s="13"/>
      <c r="H14" s="14"/>
      <c r="I14" s="15"/>
      <c r="J14" s="18"/>
      <c r="K14" s="19"/>
      <c r="L14" s="18"/>
      <c r="M14" s="14"/>
      <c r="N14" s="14"/>
      <c r="O14" s="14"/>
      <c r="P14" s="15"/>
      <c r="Q14" s="15"/>
      <c r="R14" s="17"/>
    </row>
    <row r="15" spans="1:18" ht="15.75" customHeight="1" x14ac:dyDescent="0.25">
      <c r="A15" s="11"/>
      <c r="B15" s="21"/>
      <c r="C15" s="21"/>
      <c r="D15" s="21"/>
      <c r="E15" s="22"/>
      <c r="F15" s="22"/>
      <c r="G15" s="13"/>
      <c r="H15" s="14"/>
      <c r="I15" s="15"/>
      <c r="J15" s="18"/>
      <c r="K15" s="19"/>
      <c r="L15" s="18"/>
      <c r="M15" s="14"/>
      <c r="N15" s="14"/>
      <c r="O15" s="14"/>
      <c r="P15" s="15"/>
      <c r="Q15" s="15"/>
      <c r="R15" s="17"/>
    </row>
    <row r="16" spans="1:18" ht="6.75" hidden="1" customHeight="1" x14ac:dyDescent="0.25">
      <c r="A16" s="11"/>
      <c r="B16" s="21"/>
      <c r="C16" s="21"/>
      <c r="D16" s="21"/>
      <c r="E16" s="22"/>
      <c r="F16" s="22"/>
      <c r="G16" s="13"/>
      <c r="H16" s="14"/>
      <c r="I16" s="15"/>
      <c r="J16" s="22"/>
      <c r="K16" s="23"/>
      <c r="L16" s="18"/>
      <c r="M16" s="14"/>
      <c r="N16" s="14"/>
      <c r="O16" s="14"/>
      <c r="P16" s="15"/>
      <c r="Q16" s="15"/>
      <c r="R16" s="17"/>
    </row>
    <row r="17" spans="1:23" s="4" customFormat="1" ht="18.75" customHeight="1" x14ac:dyDescent="0.25">
      <c r="A17" s="24" t="s">
        <v>54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6"/>
    </row>
    <row r="18" spans="1:23" ht="69.75" customHeight="1" x14ac:dyDescent="0.25">
      <c r="A18" s="27" t="s">
        <v>59</v>
      </c>
      <c r="B18" s="28"/>
      <c r="C18" s="28" t="s">
        <v>76</v>
      </c>
      <c r="D18" s="28"/>
      <c r="E18" s="28"/>
      <c r="F18" s="29">
        <v>42248</v>
      </c>
      <c r="G18" s="30" t="s">
        <v>132</v>
      </c>
      <c r="H18" s="31">
        <v>1.87</v>
      </c>
      <c r="I18" s="31"/>
      <c r="J18" s="30"/>
      <c r="K18" s="30"/>
      <c r="L18" s="30"/>
      <c r="M18" s="30"/>
      <c r="N18" s="29"/>
      <c r="O18" s="32"/>
      <c r="P18" s="28"/>
      <c r="Q18" s="28"/>
      <c r="R18" s="33"/>
    </row>
    <row r="19" spans="1:23" s="4" customFormat="1" ht="18.75" customHeight="1" x14ac:dyDescent="0.25">
      <c r="A19" s="24" t="s">
        <v>55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6"/>
    </row>
    <row r="20" spans="1:23" ht="54.75" customHeight="1" x14ac:dyDescent="0.25">
      <c r="A20" s="27" t="s">
        <v>58</v>
      </c>
      <c r="B20" s="28" t="s">
        <v>89</v>
      </c>
      <c r="C20" s="28" t="s">
        <v>89</v>
      </c>
      <c r="D20" s="28" t="s">
        <v>90</v>
      </c>
      <c r="E20" s="28">
        <v>0.1152</v>
      </c>
      <c r="F20" s="29">
        <v>40909</v>
      </c>
      <c r="G20" s="30" t="s">
        <v>133</v>
      </c>
      <c r="H20" s="31">
        <v>0.94</v>
      </c>
      <c r="I20" s="31"/>
      <c r="J20" s="30"/>
      <c r="K20" s="30"/>
      <c r="L20" s="30"/>
      <c r="M20" s="30"/>
      <c r="N20" s="29"/>
      <c r="O20" s="34"/>
      <c r="P20" s="28"/>
      <c r="Q20" s="28"/>
      <c r="R20" s="35"/>
      <c r="T20" s="36"/>
    </row>
    <row r="21" spans="1:23" s="4" customFormat="1" x14ac:dyDescent="0.25">
      <c r="A21" s="24" t="s">
        <v>51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6"/>
    </row>
    <row r="22" spans="1:23" ht="26.25" customHeight="1" x14ac:dyDescent="0.25">
      <c r="A22" s="37" t="s">
        <v>46</v>
      </c>
      <c r="B22" s="38" t="s">
        <v>67</v>
      </c>
      <c r="C22" s="38" t="s">
        <v>68</v>
      </c>
      <c r="D22" s="38"/>
      <c r="E22" s="38">
        <v>0.19</v>
      </c>
      <c r="F22" s="39">
        <v>42208</v>
      </c>
      <c r="G22" s="40" t="s">
        <v>128</v>
      </c>
      <c r="H22" s="41">
        <v>1.3</v>
      </c>
      <c r="I22" s="42"/>
      <c r="J22" s="34"/>
      <c r="K22" s="34"/>
      <c r="L22" s="34"/>
      <c r="M22" s="34"/>
      <c r="N22" s="43"/>
      <c r="O22" s="44"/>
      <c r="P22" s="44"/>
      <c r="Q22" s="44"/>
      <c r="R22" s="45"/>
    </row>
    <row r="23" spans="1:23" ht="23.25" customHeight="1" x14ac:dyDescent="0.25">
      <c r="A23" s="37" t="s">
        <v>47</v>
      </c>
      <c r="B23" s="38" t="s">
        <v>69</v>
      </c>
      <c r="C23" s="38" t="s">
        <v>70</v>
      </c>
      <c r="D23" s="38">
        <v>0.317</v>
      </c>
      <c r="E23" s="38">
        <v>0.47</v>
      </c>
      <c r="F23" s="39">
        <v>42208</v>
      </c>
      <c r="G23" s="40"/>
      <c r="H23" s="46">
        <v>1.38</v>
      </c>
      <c r="I23" s="47"/>
      <c r="J23" s="38"/>
      <c r="K23" s="38"/>
      <c r="L23" s="34"/>
      <c r="M23" s="34"/>
      <c r="N23" s="43"/>
      <c r="O23" s="44"/>
      <c r="P23" s="44"/>
      <c r="Q23" s="44"/>
      <c r="R23" s="48"/>
    </row>
    <row r="24" spans="1:23" x14ac:dyDescent="0.25">
      <c r="A24" s="37" t="s">
        <v>48</v>
      </c>
      <c r="B24" s="34" t="s">
        <v>94</v>
      </c>
      <c r="C24" s="34" t="s">
        <v>71</v>
      </c>
      <c r="D24" s="34">
        <v>0.5</v>
      </c>
      <c r="E24" s="34">
        <v>0.41</v>
      </c>
      <c r="F24" s="39">
        <v>42208</v>
      </c>
      <c r="G24" s="40"/>
      <c r="H24" s="46">
        <v>1.25</v>
      </c>
      <c r="I24" s="47"/>
      <c r="J24" s="34"/>
      <c r="K24" s="34"/>
      <c r="L24" s="34"/>
      <c r="M24" s="34"/>
      <c r="N24" s="43"/>
      <c r="O24" s="44"/>
      <c r="P24" s="44"/>
      <c r="Q24" s="44"/>
      <c r="R24" s="49"/>
      <c r="S24" s="50"/>
      <c r="T24" s="50"/>
      <c r="U24" s="50"/>
      <c r="V24" s="50"/>
      <c r="W24" s="50"/>
    </row>
    <row r="25" spans="1:23" x14ac:dyDescent="0.25">
      <c r="A25" s="37" t="s">
        <v>49</v>
      </c>
      <c r="B25" s="38" t="s">
        <v>72</v>
      </c>
      <c r="C25" s="38" t="s">
        <v>73</v>
      </c>
      <c r="D25" s="38">
        <v>0.89</v>
      </c>
      <c r="E25" s="38"/>
      <c r="F25" s="39">
        <v>42208</v>
      </c>
      <c r="G25" s="40"/>
      <c r="H25" s="41">
        <v>0.92</v>
      </c>
      <c r="I25" s="42"/>
      <c r="J25" s="38"/>
      <c r="K25" s="38"/>
      <c r="L25" s="38"/>
      <c r="M25" s="38"/>
      <c r="N25" s="43"/>
      <c r="O25" s="38"/>
      <c r="P25" s="38"/>
      <c r="Q25" s="38"/>
      <c r="R25" s="48"/>
    </row>
    <row r="26" spans="1:23" ht="18.75" customHeight="1" x14ac:dyDescent="0.25">
      <c r="A26" s="37" t="s">
        <v>50</v>
      </c>
      <c r="B26" s="34" t="s">
        <v>74</v>
      </c>
      <c r="C26" s="34" t="s">
        <v>75</v>
      </c>
      <c r="D26" s="38"/>
      <c r="E26" s="38"/>
      <c r="F26" s="39">
        <v>42208</v>
      </c>
      <c r="G26" s="40"/>
      <c r="H26" s="46">
        <v>1.33</v>
      </c>
      <c r="I26" s="47"/>
      <c r="J26" s="34"/>
      <c r="K26" s="34"/>
      <c r="L26" s="34"/>
      <c r="M26" s="34"/>
      <c r="N26" s="43"/>
      <c r="O26" s="34"/>
      <c r="P26" s="38"/>
      <c r="Q26" s="38"/>
      <c r="R26" s="45"/>
    </row>
    <row r="27" spans="1:23" s="4" customFormat="1" x14ac:dyDescent="0.25">
      <c r="A27" s="24" t="s">
        <v>53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6"/>
    </row>
    <row r="28" spans="1:23" s="4" customFormat="1" ht="27.75" customHeight="1" x14ac:dyDescent="0.25">
      <c r="A28" s="51" t="s">
        <v>91</v>
      </c>
      <c r="B28" s="52">
        <v>1.8185</v>
      </c>
      <c r="C28" s="52">
        <v>1.4452</v>
      </c>
      <c r="D28" s="53"/>
      <c r="E28" s="53"/>
      <c r="F28" s="54">
        <v>39783</v>
      </c>
      <c r="G28" s="55" t="s">
        <v>126</v>
      </c>
      <c r="H28" s="56">
        <v>1.25</v>
      </c>
      <c r="I28" s="57"/>
      <c r="J28" s="58"/>
      <c r="K28" s="58"/>
      <c r="L28" s="58"/>
      <c r="M28" s="58"/>
      <c r="N28" s="58"/>
      <c r="O28" s="58"/>
      <c r="P28" s="58"/>
      <c r="Q28" s="58"/>
      <c r="R28" s="59"/>
    </row>
    <row r="29" spans="1:23" s="4" customFormat="1" x14ac:dyDescent="0.25">
      <c r="A29" s="60"/>
      <c r="B29" s="61"/>
      <c r="C29" s="61"/>
      <c r="D29" s="62"/>
      <c r="E29" s="62"/>
      <c r="F29" s="63"/>
      <c r="G29" s="64"/>
      <c r="H29" s="65"/>
      <c r="I29" s="57"/>
      <c r="J29" s="58"/>
      <c r="K29" s="58"/>
      <c r="L29" s="58"/>
      <c r="M29" s="58"/>
      <c r="N29" s="58"/>
      <c r="O29" s="58"/>
      <c r="P29" s="58"/>
      <c r="Q29" s="58"/>
      <c r="R29" s="59"/>
    </row>
    <row r="30" spans="1:23" s="4" customFormat="1" x14ac:dyDescent="0.25">
      <c r="A30" s="60"/>
      <c r="B30" s="61"/>
      <c r="C30" s="61"/>
      <c r="D30" s="62"/>
      <c r="E30" s="62"/>
      <c r="F30" s="63"/>
      <c r="G30" s="64"/>
      <c r="H30" s="65"/>
      <c r="I30" s="57"/>
      <c r="J30" s="58"/>
      <c r="K30" s="58"/>
      <c r="L30" s="58"/>
      <c r="M30" s="58"/>
      <c r="N30" s="58"/>
      <c r="O30" s="58"/>
      <c r="P30" s="58"/>
      <c r="Q30" s="58"/>
      <c r="R30" s="59"/>
    </row>
    <row r="31" spans="1:23" s="4" customFormat="1" x14ac:dyDescent="0.25">
      <c r="A31" s="60"/>
      <c r="B31" s="61"/>
      <c r="C31" s="61"/>
      <c r="D31" s="62"/>
      <c r="E31" s="62"/>
      <c r="F31" s="63"/>
      <c r="G31" s="64"/>
      <c r="H31" s="65"/>
      <c r="I31" s="57"/>
      <c r="J31" s="58"/>
      <c r="K31" s="58"/>
      <c r="L31" s="58"/>
      <c r="M31" s="58"/>
      <c r="N31" s="58"/>
      <c r="O31" s="58"/>
      <c r="P31" s="58"/>
      <c r="Q31" s="58"/>
      <c r="R31" s="59"/>
    </row>
    <row r="32" spans="1:23" s="4" customFormat="1" x14ac:dyDescent="0.25">
      <c r="A32" s="60"/>
      <c r="B32" s="61"/>
      <c r="C32" s="61"/>
      <c r="D32" s="62"/>
      <c r="E32" s="62"/>
      <c r="F32" s="63"/>
      <c r="G32" s="64"/>
      <c r="H32" s="65"/>
      <c r="I32" s="57"/>
      <c r="J32" s="58"/>
      <c r="K32" s="58"/>
      <c r="L32" s="58"/>
      <c r="M32" s="58"/>
      <c r="N32" s="58"/>
      <c r="O32" s="58"/>
      <c r="P32" s="58"/>
      <c r="Q32" s="58"/>
      <c r="R32" s="59"/>
    </row>
    <row r="33" spans="1:19" s="4" customFormat="1" ht="1.5" customHeight="1" x14ac:dyDescent="0.25">
      <c r="A33" s="66"/>
      <c r="B33" s="67"/>
      <c r="C33" s="67"/>
      <c r="D33" s="68"/>
      <c r="E33" s="68"/>
      <c r="F33" s="69"/>
      <c r="G33" s="70"/>
      <c r="H33" s="71"/>
      <c r="I33" s="57"/>
      <c r="J33" s="58"/>
      <c r="K33" s="58"/>
      <c r="L33" s="58"/>
      <c r="M33" s="58"/>
      <c r="N33" s="58"/>
      <c r="O33" s="58"/>
      <c r="P33" s="58"/>
      <c r="Q33" s="58"/>
      <c r="R33" s="59"/>
    </row>
    <row r="34" spans="1:19" s="4" customFormat="1" x14ac:dyDescent="0.25">
      <c r="A34" s="24" t="s">
        <v>56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6"/>
      <c r="S34" s="72"/>
    </row>
    <row r="35" spans="1:19" ht="63" x14ac:dyDescent="0.25">
      <c r="A35" s="27" t="s">
        <v>57</v>
      </c>
      <c r="B35" s="34" t="s">
        <v>88</v>
      </c>
      <c r="C35" s="34" t="s">
        <v>77</v>
      </c>
      <c r="D35" s="28"/>
      <c r="E35" s="28"/>
      <c r="F35" s="29">
        <v>40452</v>
      </c>
      <c r="G35" s="30" t="s">
        <v>131</v>
      </c>
      <c r="H35" s="31">
        <v>0.63</v>
      </c>
      <c r="I35" s="31"/>
      <c r="J35" s="30"/>
      <c r="K35" s="30"/>
      <c r="L35" s="30"/>
      <c r="M35" s="30"/>
      <c r="N35" s="29"/>
      <c r="O35" s="34"/>
      <c r="P35" s="28"/>
      <c r="Q35" s="28"/>
      <c r="R35" s="73"/>
      <c r="S35" s="74"/>
    </row>
    <row r="36" spans="1:19" s="4" customFormat="1" x14ac:dyDescent="0.25">
      <c r="A36" s="75" t="s">
        <v>78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7"/>
      <c r="S36" s="72"/>
    </row>
    <row r="37" spans="1:19" ht="57" customHeight="1" x14ac:dyDescent="0.25">
      <c r="A37" s="37" t="s">
        <v>79</v>
      </c>
      <c r="B37" s="34"/>
      <c r="C37" s="34" t="s">
        <v>82</v>
      </c>
      <c r="D37" s="28"/>
      <c r="E37" s="28"/>
      <c r="F37" s="29">
        <v>40825</v>
      </c>
      <c r="G37" s="78" t="s">
        <v>127</v>
      </c>
      <c r="H37" s="31">
        <v>0.2</v>
      </c>
      <c r="I37" s="31"/>
      <c r="J37" s="79"/>
      <c r="K37" s="79"/>
      <c r="L37" s="79"/>
      <c r="M37" s="79"/>
      <c r="N37" s="79"/>
      <c r="O37" s="79"/>
      <c r="P37" s="79"/>
      <c r="Q37" s="79"/>
      <c r="R37" s="33"/>
    </row>
    <row r="38" spans="1:19" x14ac:dyDescent="0.25">
      <c r="A38" s="24" t="s">
        <v>80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6"/>
    </row>
    <row r="39" spans="1:19" ht="66" customHeight="1" x14ac:dyDescent="0.25">
      <c r="A39" s="27" t="s">
        <v>81</v>
      </c>
      <c r="B39" s="34"/>
      <c r="C39" s="34">
        <v>0.69359999999999999</v>
      </c>
      <c r="D39" s="28">
        <v>0.17630000000000001</v>
      </c>
      <c r="E39" s="28">
        <v>0.1643</v>
      </c>
      <c r="F39" s="29">
        <v>42094</v>
      </c>
      <c r="G39" s="30" t="s">
        <v>130</v>
      </c>
      <c r="H39" s="31">
        <v>0.65739999999999998</v>
      </c>
      <c r="I39" s="31"/>
      <c r="J39" s="79"/>
      <c r="K39" s="79"/>
      <c r="L39" s="79"/>
      <c r="M39" s="79"/>
      <c r="N39" s="79"/>
      <c r="O39" s="79"/>
      <c r="P39" s="79"/>
      <c r="Q39" s="79"/>
      <c r="R39" s="33"/>
    </row>
    <row r="40" spans="1:19" x14ac:dyDescent="0.25">
      <c r="A40" s="24" t="s">
        <v>99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6"/>
    </row>
    <row r="41" spans="1:19" ht="62.25" customHeight="1" thickBot="1" x14ac:dyDescent="0.3">
      <c r="A41" s="80" t="s">
        <v>96</v>
      </c>
      <c r="B41" s="81"/>
      <c r="C41" s="82">
        <v>1.6</v>
      </c>
      <c r="D41" s="81"/>
      <c r="E41" s="81"/>
      <c r="F41" s="83">
        <v>42376</v>
      </c>
      <c r="G41" s="84" t="s">
        <v>129</v>
      </c>
      <c r="H41" s="82">
        <v>1.34</v>
      </c>
      <c r="I41" s="82"/>
      <c r="J41" s="82"/>
      <c r="K41" s="82"/>
      <c r="L41" s="81"/>
      <c r="M41" s="81"/>
      <c r="N41" s="83"/>
      <c r="O41" s="84"/>
      <c r="P41" s="82"/>
      <c r="Q41" s="82"/>
      <c r="R41" s="85"/>
    </row>
    <row r="42" spans="1:19" s="4" customFormat="1" x14ac:dyDescent="0.25"/>
    <row r="43" spans="1:19" s="4" customFormat="1" x14ac:dyDescent="0.25"/>
    <row r="44" spans="1:19" s="4" customFormat="1" x14ac:dyDescent="0.25"/>
    <row r="45" spans="1:19" s="4" customFormat="1" x14ac:dyDescent="0.25"/>
    <row r="46" spans="1:19" s="4" customFormat="1" x14ac:dyDescent="0.25"/>
    <row r="47" spans="1:19" s="4" customFormat="1" x14ac:dyDescent="0.25"/>
    <row r="48" spans="1:19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</sheetData>
  <mergeCells count="40">
    <mergeCell ref="A28:A33"/>
    <mergeCell ref="B28:B33"/>
    <mergeCell ref="C28:C33"/>
    <mergeCell ref="F28:F33"/>
    <mergeCell ref="H28:H33"/>
    <mergeCell ref="D28:D33"/>
    <mergeCell ref="E28:E33"/>
    <mergeCell ref="A1:R5"/>
    <mergeCell ref="R7:R16"/>
    <mergeCell ref="I7:I16"/>
    <mergeCell ref="J7:N8"/>
    <mergeCell ref="A7:A16"/>
    <mergeCell ref="B9:B16"/>
    <mergeCell ref="H7:H16"/>
    <mergeCell ref="F9:F16"/>
    <mergeCell ref="S24:W24"/>
    <mergeCell ref="D9:D16"/>
    <mergeCell ref="G22:G26"/>
    <mergeCell ref="N9:N16"/>
    <mergeCell ref="O7:O16"/>
    <mergeCell ref="J9:J16"/>
    <mergeCell ref="G7:G16"/>
    <mergeCell ref="K9:K16"/>
    <mergeCell ref="L9:L16"/>
    <mergeCell ref="A40:R40"/>
    <mergeCell ref="P7:P16"/>
    <mergeCell ref="A34:R34"/>
    <mergeCell ref="A36:R36"/>
    <mergeCell ref="A38:R38"/>
    <mergeCell ref="Q7:Q16"/>
    <mergeCell ref="N22:N26"/>
    <mergeCell ref="A27:R27"/>
    <mergeCell ref="A17:R17"/>
    <mergeCell ref="A19:R19"/>
    <mergeCell ref="E9:E16"/>
    <mergeCell ref="C9:C16"/>
    <mergeCell ref="G28:G33"/>
    <mergeCell ref="M9:M16"/>
    <mergeCell ref="A21:R21"/>
    <mergeCell ref="B7:F8"/>
  </mergeCells>
  <phoneticPr fontId="0" type="noConversion"/>
  <printOptions horizontalCentered="1"/>
  <pageMargins left="0.70866141732283472" right="0.39370078740157483" top="0.55118110236220474" bottom="0.39370078740157483" header="0" footer="0"/>
  <pageSetup paperSize="9" scale="71" orientation="portrait" r:id="rId1"/>
  <colBreaks count="1" manualBreakCount="1">
    <brk id="8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Додаток 1 (тепло)</vt:lpstr>
      <vt:lpstr>Додаток 2 (вода)</vt:lpstr>
      <vt:lpstr>Додаток 3 (стоки)</vt:lpstr>
      <vt:lpstr>Додаток 4(утримання)</vt:lpstr>
      <vt:lpstr>Лист1</vt:lpstr>
      <vt:lpstr>'Додаток 1 (тепло)'!Заголовки_для_печати</vt:lpstr>
      <vt:lpstr>'Додаток 1 (тепло)'!Область_печати</vt:lpstr>
      <vt:lpstr>'Додаток 2 (вода)'!Область_печати</vt:lpstr>
      <vt:lpstr>'Додаток 3 (стоки)'!Область_печати</vt:lpstr>
      <vt:lpstr>'Додаток 4(утримання)'!Область_печати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2014-01-08T07:13:22Z</cp:lastPrinted>
  <dcterms:created xsi:type="dcterms:W3CDTF">2006-09-28T05:33:49Z</dcterms:created>
  <dcterms:modified xsi:type="dcterms:W3CDTF">2017-05-11T06:47:43Z</dcterms:modified>
</cp:coreProperties>
</file>